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Executive Summary" state="visible" r:id="rId4"/>
    <sheet sheetId="2" name="Sources &amp; Uses" state="visible" r:id="rId5"/>
    <sheet sheetId="3" name="Yearly" state="visible" r:id="rId6"/>
    <sheet sheetId="4" name="Quarterly" state="visible" r:id="rId7"/>
    <sheet sheetId="5" name="Monthly" state="visible" r:id="rId8"/>
    <sheet sheetId="6" name="Acquisition" state="visible" r:id="rId9"/>
    <sheet sheetId="7" name="Construction" state="visible" r:id="rId10"/>
    <sheet sheetId="8" name="Revenue" state="visible" r:id="rId11"/>
    <sheet sheetId="9" name="OpEx" state="visible" r:id="rId12"/>
    <sheet sheetId="10" name="P&amp;L" state="visible" r:id="rId13"/>
    <sheet sheetId="11" name="Balance Sheet" state="visible" r:id="rId14"/>
    <sheet sheetId="12" name="Waterfall" state="visible" r:id="rId15"/>
    <sheet sheetId="13" name="Amortization" state="visible" r:id="rId16"/>
    <sheet sheetId="14" name="Inputs" state="visible" r:id="rId17"/>
    <sheet sheetId="15" name="Timelines" state="visible" r:id="rId18"/>
  </sheets>
  <calcPr calcId="171027"/>
</workbook>
</file>

<file path=xl/sharedStrings.xml><?xml version="1.0" encoding="utf-8"?>
<sst xmlns="http://schemas.openxmlformats.org/spreadsheetml/2006/main" count="1710" uniqueCount="572">
  <si>
    <t>ossif tower 1</t>
  </si>
  <si>
    <t>Pro Forma Executive Summary  •  March 24, 2026</t>
  </si>
  <si>
    <t>PROJECT RETURNS</t>
  </si>
  <si>
    <t>OPERATING PERFORMANCE</t>
  </si>
  <si>
    <t>Levered Project IRR</t>
  </si>
  <si>
    <t>Stabilized Annual NOI</t>
  </si>
  <si>
    <t>Unlevered Project IRR</t>
  </si>
  <si>
    <t>Annual Debt Service</t>
  </si>
  <si>
    <t>Equity Multiple (MOIC)</t>
  </si>
  <si>
    <t>Cash Flow After DS</t>
  </si>
  <si>
    <t>Yield on Cost</t>
  </si>
  <si>
    <t>Annual OpEx</t>
  </si>
  <si>
    <t>Cash-on-Cash Return</t>
  </si>
  <si>
    <t>* Annualized from last operating month. Dashboard uses a stabilized estimate.</t>
  </si>
  <si>
    <t>Profit on Cost</t>
  </si>
  <si>
    <t>EXIT ANALYSIS</t>
  </si>
  <si>
    <t>DSCR (Stabilized)</t>
  </si>
  <si>
    <t>Exit Year</t>
  </si>
  <si>
    <t>Exit Cap Rate</t>
  </si>
  <si>
    <t>CAPITAL STRUCTURE</t>
  </si>
  <si>
    <t>Exit Sale Value</t>
  </si>
  <si>
    <t>Total Acquisition Costs</t>
  </si>
  <si>
    <t>Less: Selling Costs</t>
  </si>
  <si>
    <t>Total Hard Costs</t>
  </si>
  <si>
    <t>Less: Loan Payoff</t>
  </si>
  <si>
    <t>Total Soft Costs</t>
  </si>
  <si>
    <t>Net Equity Proceeds</t>
  </si>
  <si>
    <t>Capitalized Interest</t>
  </si>
  <si>
    <t>Construction Loan Fees</t>
  </si>
  <si>
    <t>INVESTOR RETURNS</t>
  </si>
  <si>
    <t>Total Development Cost</t>
  </si>
  <si>
    <t>Class A IRR</t>
  </si>
  <si>
    <t>Class A Multiple</t>
  </si>
  <si>
    <t>Senior Debt</t>
  </si>
  <si>
    <t>Mezzanine Debt</t>
  </si>
  <si>
    <t>Class B IRR</t>
  </si>
  <si>
    <t>Equity Required</t>
  </si>
  <si>
    <t>Class B Multiple</t>
  </si>
  <si>
    <t>Peak Cash Exposure</t>
  </si>
  <si>
    <t>GP IRR</t>
  </si>
  <si>
    <t>GP Multiple</t>
  </si>
  <si>
    <t>Generated by OneStopReal  •  www.onestopreal.com  •  3/24/2026</t>
  </si>
  <si>
    <t>This pro forma is generated by OneStopReal for estimation purposes only. Outputs are projections based on user-supplied inputs, not financial advice or guarantees. OneStopReal is not responsible for modifications made to this file after export. Users are responsible for verifying all formulas and data before sharing with third parties.</t>
  </si>
  <si>
    <t>Sources &amp; Uses of Funds (Construction Period)</t>
  </si>
  <si>
    <t>USES OF FUNDS</t>
  </si>
  <si>
    <t>SOURCES OF FUNDS</t>
  </si>
  <si>
    <t>Item</t>
  </si>
  <si>
    <t>Amount</t>
  </si>
  <si>
    <t>% of Total</t>
  </si>
  <si>
    <t>Land / Acquisition</t>
  </si>
  <si>
    <t>Senior Construction Loan</t>
  </si>
  <si>
    <t>Hard Costs</t>
  </si>
  <si>
    <t>Equity</t>
  </si>
  <si>
    <t>Soft Costs</t>
  </si>
  <si>
    <t>TOTAL USES</t>
  </si>
  <si>
    <t>TOTAL SOURCES</t>
  </si>
  <si>
    <t>Line Item</t>
  </si>
  <si>
    <t>Total</t>
  </si>
  <si>
    <t>Year 1</t>
  </si>
  <si>
    <t>Year 2</t>
  </si>
  <si>
    <t>Year 3</t>
  </si>
  <si>
    <t>Year 4</t>
  </si>
  <si>
    <t>Year 5</t>
  </si>
  <si>
    <t>Year 6</t>
  </si>
  <si>
    <t>Year 7</t>
  </si>
  <si>
    <t>USES OF FUNDS (COST DRAWS)</t>
  </si>
  <si>
    <t xml:space="preserve">  Acquisition Costs</t>
  </si>
  <si>
    <t xml:space="preserve">  Hard Costs</t>
  </si>
  <si>
    <t xml:space="preserve">  Soft Costs</t>
  </si>
  <si>
    <t xml:space="preserve">  Construction Interest</t>
  </si>
  <si>
    <t xml:space="preserve">  Construction Loan Fees</t>
  </si>
  <si>
    <t xml:space="preserve">  Other Financing Fees</t>
  </si>
  <si>
    <t>TOTAL COST DRAWS</t>
  </si>
  <si>
    <t/>
  </si>
  <si>
    <t>SALE REVENUE</t>
  </si>
  <si>
    <t xml:space="preserve">  Pre-Sale Deposits</t>
  </si>
  <si>
    <t xml:space="preserve">  Pre-Sale Balances</t>
  </si>
  <si>
    <t xml:space="preserve">  Post-Sale Revenue</t>
  </si>
  <si>
    <t xml:space="preserve">  Marketing Costs</t>
  </si>
  <si>
    <t>TOTAL SALE REVENUE</t>
  </si>
  <si>
    <t>RENTAL REVENUE</t>
  </si>
  <si>
    <t xml:space="preserve">  Rental Income (Gross)</t>
  </si>
  <si>
    <t xml:space="preserve">  Vacancy</t>
  </si>
  <si>
    <t xml:space="preserve">  Effective Gross Income</t>
  </si>
  <si>
    <t xml:space="preserve">  Independent Revenue</t>
  </si>
  <si>
    <t>TOTAL RENTAL REVENUE</t>
  </si>
  <si>
    <t>TOTAL REVENUE</t>
  </si>
  <si>
    <t>OPERATING EXPENSES</t>
  </si>
  <si>
    <t xml:space="preserve">  Total OpEx</t>
  </si>
  <si>
    <t>NET OPERATING INCOME</t>
  </si>
  <si>
    <t xml:space="preserve">  NOI Margin (% of EGI)</t>
  </si>
  <si>
    <t>INTEREST EXPENSE</t>
  </si>
  <si>
    <t xml:space="preserve">  Permanent Loan Interest</t>
  </si>
  <si>
    <t xml:space="preserve">  Mezzanine Interest</t>
  </si>
  <si>
    <t>TOTAL INTEREST EXPENSE</t>
  </si>
  <si>
    <t>LOAN BALANCES</t>
  </si>
  <si>
    <t xml:space="preserve">  Construction Loan Balance</t>
  </si>
  <si>
    <t xml:space="preserve">  Permanent Loan Balance</t>
  </si>
  <si>
    <t xml:space="preserve">  Mezzanine Balance</t>
  </si>
  <si>
    <t>DEBT SERVICE</t>
  </si>
  <si>
    <t xml:space="preserve">  Permanent (P+I)</t>
  </si>
  <si>
    <t xml:space="preserve">    Interest Portion</t>
  </si>
  <si>
    <t xml:space="preserve">    Principal Portion</t>
  </si>
  <si>
    <t xml:space="preserve">  Mezzanine Service</t>
  </si>
  <si>
    <t>TOTAL DEBT SERVICE</t>
  </si>
  <si>
    <t>NET CASH FLOW</t>
  </si>
  <si>
    <t xml:space="preserve">  % NCF / EGI</t>
  </si>
  <si>
    <t>PROJECT CASH FLOWS</t>
  </si>
  <si>
    <t>LEVERED CASH FLOW</t>
  </si>
  <si>
    <t>UNLEVERED CASH FLOW</t>
  </si>
  <si>
    <t>Cumulative Levered CF</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</si>
  <si>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</si>
  <si>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</si>
  <si>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</si>
  <si>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</si>
  <si>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</si>
  <si>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</si>
  <si>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</si>
  <si>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</si>
  <si>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</si>
  <si>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</si>
  <si>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</si>
  <si>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</si>
  <si>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</si>
  <si>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</si>
  <si>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</si>
  <si>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</si>
  <si>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</si>
  <si>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</si>
  <si>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</si>
  <si>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</si>
  <si>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</si>
  <si>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</si>
  <si>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</si>
  <si>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</si>
  <si>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</si>
  <si>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</si>
  <si>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</si>
  <si>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</si>
  <si>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M1</t>
  </si>
  <si>
    <t>M2</t>
  </si>
  <si>
    <t>M3</t>
  </si>
  <si>
    <t>M4</t>
  </si>
  <si>
    <t>M5</t>
  </si>
  <si>
    <t>M6</t>
  </si>
  <si>
    <t>M7</t>
  </si>
  <si>
    <t>M8</t>
  </si>
  <si>
    <t>M9</t>
  </si>
  <si>
    <t>M10</t>
  </si>
  <si>
    <t>M11</t>
  </si>
  <si>
    <t>M12</t>
  </si>
  <si>
    <t>M13</t>
  </si>
  <si>
    <t>M14</t>
  </si>
  <si>
    <t>M15</t>
  </si>
  <si>
    <t>M16</t>
  </si>
  <si>
    <t>M17</t>
  </si>
  <si>
    <t>M18</t>
  </si>
  <si>
    <t>M19</t>
  </si>
  <si>
    <t>M20</t>
  </si>
  <si>
    <t>M21</t>
  </si>
  <si>
    <t>M22</t>
  </si>
  <si>
    <t>M23</t>
  </si>
  <si>
    <t>M24</t>
  </si>
  <si>
    <t>M25</t>
  </si>
  <si>
    <t>M26</t>
  </si>
  <si>
    <t>M27</t>
  </si>
  <si>
    <t>M28</t>
  </si>
  <si>
    <t>M29</t>
  </si>
  <si>
    <t>M30</t>
  </si>
  <si>
    <t>M31</t>
  </si>
  <si>
    <t>M32</t>
  </si>
  <si>
    <t>M33</t>
  </si>
  <si>
    <t>M34</t>
  </si>
  <si>
    <t>M35</t>
  </si>
  <si>
    <t>M36</t>
  </si>
  <si>
    <t>M37</t>
  </si>
  <si>
    <t>M38</t>
  </si>
  <si>
    <t>M39</t>
  </si>
  <si>
    <t>M40</t>
  </si>
  <si>
    <t>M41</t>
  </si>
  <si>
    <t>M42</t>
  </si>
  <si>
    <t>M43</t>
  </si>
  <si>
    <t>M44</t>
  </si>
  <si>
    <t>M45</t>
  </si>
  <si>
    <t>M46</t>
  </si>
  <si>
    <t>M47</t>
  </si>
  <si>
    <t>M48</t>
  </si>
  <si>
    <t>M49</t>
  </si>
  <si>
    <t>M50</t>
  </si>
  <si>
    <t>M51</t>
  </si>
  <si>
    <t>M52</t>
  </si>
  <si>
    <t>M53</t>
  </si>
  <si>
    <t>M54</t>
  </si>
  <si>
    <t>M55</t>
  </si>
  <si>
    <t>M56</t>
  </si>
  <si>
    <t>M57</t>
  </si>
  <si>
    <t>M58</t>
  </si>
  <si>
    <t>M59</t>
  </si>
  <si>
    <t>M60</t>
  </si>
  <si>
    <t>M61</t>
  </si>
  <si>
    <t>M62</t>
  </si>
  <si>
    <t>M63</t>
  </si>
  <si>
    <t>M64</t>
  </si>
  <si>
    <t>M65</t>
  </si>
  <si>
    <t>M66</t>
  </si>
  <si>
    <t>M67</t>
  </si>
  <si>
    <t>M68</t>
  </si>
  <si>
    <t>M69</t>
  </si>
  <si>
    <t>M70</t>
  </si>
  <si>
    <t>M71</t>
  </si>
  <si>
    <t>M72</t>
  </si>
  <si>
    <t>M73</t>
  </si>
  <si>
    <t>M74</t>
  </si>
  <si>
    <t>M75</t>
  </si>
  <si>
    <t>M76</t>
  </si>
  <si>
    <t>M77</t>
  </si>
  <si>
    <t>M78</t>
  </si>
  <si>
    <t>M79</t>
  </si>
  <si>
    <t>M80</t>
  </si>
  <si>
    <t>M81</t>
  </si>
  <si>
    <t>M82</t>
  </si>
  <si>
    <t>M83</t>
  </si>
  <si>
    <t>M84</t>
  </si>
  <si>
    <t>FINANCING</t>
  </si>
  <si>
    <t xml:space="preserve">  Loan Draw</t>
  </si>
  <si>
    <t xml:space="preserve">  Construction Loan Interest</t>
  </si>
  <si>
    <t xml:space="preserve">  Equity Draw</t>
  </si>
  <si>
    <t xml:space="preserve">  Pre-Sale Pooled</t>
  </si>
  <si>
    <t xml:space="preserve">  Pre-Sale Used</t>
  </si>
  <si>
    <t xml:space="preserve">  Pre-Sale Reserve</t>
  </si>
  <si>
    <t xml:space="preserve">  Construction Loan Bal.</t>
  </si>
  <si>
    <t xml:space="preserve">  Permanent Loan Bal.</t>
  </si>
  <si>
    <t>DEBT SERVICE (POST-CONSTRUCTION)</t>
  </si>
  <si>
    <t xml:space="preserve">  Permanent Debt Service (P+I)</t>
  </si>
  <si>
    <t xml:space="preserve">  Mezzanine Cash Service</t>
  </si>
  <si>
    <t xml:space="preserve">  % Income Before Tax (NCF/EGI)</t>
  </si>
  <si>
    <t>EXIT</t>
  </si>
  <si>
    <t xml:space="preserve">  Exit Sale Value</t>
  </si>
  <si>
    <t xml:space="preserve">  Selling Costs</t>
  </si>
  <si>
    <t xml:space="preserve">  Loan Payoff</t>
  </si>
  <si>
    <t xml:space="preserve">  Refinance Cash Out</t>
  </si>
  <si>
    <t>Acquisition Item</t>
  </si>
  <si>
    <t>Budget</t>
  </si>
  <si>
    <t>Purchase Price</t>
  </si>
  <si>
    <t>Purchase Tax</t>
  </si>
  <si>
    <t>Agent Fee</t>
  </si>
  <si>
    <t>Notary Fee</t>
  </si>
  <si>
    <t>Due Diligence</t>
  </si>
  <si>
    <t>Nir Fee</t>
  </si>
  <si>
    <t>TOTAL ACQUISITION</t>
  </si>
  <si>
    <t>Building</t>
  </si>
  <si>
    <t>Type</t>
  </si>
  <si>
    <t>ossif 1</t>
  </si>
  <si>
    <t>Hard Cost</t>
  </si>
  <si>
    <t>Main Building Construction</t>
  </si>
  <si>
    <t>MEP - Mechanical, Electrical, Plumbing</t>
  </si>
  <si>
    <t>Demolition</t>
  </si>
  <si>
    <t>Connection Fees / Infrastructure</t>
  </si>
  <si>
    <t>Landscaping &amp; Fences</t>
  </si>
  <si>
    <t>Fit-out / Appliances</t>
  </si>
  <si>
    <t>Amenities</t>
  </si>
  <si>
    <t>Signage &amp; Branding</t>
  </si>
  <si>
    <t>Contingency</t>
  </si>
  <si>
    <t>Pool</t>
  </si>
  <si>
    <t>SUBTOTAL HARD COSTS</t>
  </si>
  <si>
    <t>Contingency (10% of Hard Costs)</t>
  </si>
  <si>
    <t>Soft Cost</t>
  </si>
  <si>
    <t>Architect Fees</t>
  </si>
  <si>
    <t>Engineering (Civil, Structural)</t>
  </si>
  <si>
    <t>Permits &amp; Fees</t>
  </si>
  <si>
    <t>Impact Fees</t>
  </si>
  <si>
    <t>Development Fees</t>
  </si>
  <si>
    <t>Legal Fees (Entity Setup, PPM)</t>
  </si>
  <si>
    <t>General Contractor Fee</t>
  </si>
  <si>
    <t>Construction Management</t>
  </si>
  <si>
    <t>Inspections &amp; Testing</t>
  </si>
  <si>
    <t>Geotechnical (Soil) Report</t>
  </si>
  <si>
    <t>Insurance (Builders Risk)</t>
  </si>
  <si>
    <t>Property Taxes During Construction</t>
  </si>
  <si>
    <t>Utilities During Construction</t>
  </si>
  <si>
    <t>Accounting &amp; Bookkeeping</t>
  </si>
  <si>
    <t>SUBTOTAL SOFT COSTS</t>
  </si>
  <si>
    <t>TOTAL OSSIF 1</t>
  </si>
  <si>
    <t>Building 2</t>
  </si>
  <si>
    <t>TOTAL BUILDING 2</t>
  </si>
  <si>
    <t>TOTAL HARD COSTS (incl. Contingency)</t>
  </si>
  <si>
    <t>TOTAL SOFT COSTS</t>
  </si>
  <si>
    <t>Units</t>
  </si>
  <si>
    <t>Per Unit</t>
  </si>
  <si>
    <t>Pre-Sale</t>
  </si>
  <si>
    <t>Type A (3) - Deposits</t>
  </si>
  <si>
    <t>Type A (3) - Balances</t>
  </si>
  <si>
    <t>Marketing</t>
  </si>
  <si>
    <t>Type A (3) - Pre-Sale Mktg</t>
  </si>
  <si>
    <t>Post-Sale</t>
  </si>
  <si>
    <t>Type A (3) - Revenue</t>
  </si>
  <si>
    <t>Type A (3) - Post-Sale Mktg</t>
  </si>
  <si>
    <t>Type B (5) - Deposits</t>
  </si>
  <si>
    <t>Type B (5) - Balances</t>
  </si>
  <si>
    <t>Type B (5) - Pre-Sale Mktg</t>
  </si>
  <si>
    <t>A - Deposits</t>
  </si>
  <si>
    <t>A - Balances</t>
  </si>
  <si>
    <t>A - Pre-Sale Mktg</t>
  </si>
  <si>
    <t>Rental</t>
  </si>
  <si>
    <t>Type A (3) - Gross Rent</t>
  </si>
  <si>
    <t>Type B (5) - Gross Rent</t>
  </si>
  <si>
    <t>Commercial - Gross Rent</t>
  </si>
  <si>
    <t>Vacancy</t>
  </si>
  <si>
    <t>Type A (3) - Vacancy Loss</t>
  </si>
  <si>
    <t>Type B (5) - Vacancy Loss</t>
  </si>
  <si>
    <t>Commercial - Vacancy Loss</t>
  </si>
  <si>
    <t>A - Gross Rent</t>
  </si>
  <si>
    <t>A - Vacancy Loss</t>
  </si>
  <si>
    <t>Independent</t>
  </si>
  <si>
    <t>Revenue</t>
  </si>
  <si>
    <t>Independent Revenue</t>
  </si>
  <si>
    <t>TOTAL PRE-SALE DEPOSITS</t>
  </si>
  <si>
    <t>TOTAL PRE-SALE BALANCES</t>
  </si>
  <si>
    <t>TOTAL POST-SALE REVENUE</t>
  </si>
  <si>
    <t>TOTAL MARKETING COSTS</t>
  </si>
  <si>
    <t>TOTAL RENTAL INCOME (GROSS)</t>
  </si>
  <si>
    <t>TOTAL VACANCY</t>
  </si>
  <si>
    <t>TOTAL INDEPENDENT REVENUE</t>
  </si>
  <si>
    <t>SUBTOTAL SALES</t>
  </si>
  <si>
    <t>SUBTOTAL RENTAL</t>
  </si>
  <si>
    <t>GRAND TOTAL REVENUE</t>
  </si>
  <si>
    <t>Expense</t>
  </si>
  <si>
    <t>Basis</t>
  </si>
  <si>
    <t>Input Amt</t>
  </si>
  <si>
    <t>Management Fee</t>
  </si>
  <si>
    <t>percent-egi</t>
  </si>
  <si>
    <t>Annual Maintenance</t>
  </si>
  <si>
    <t>percent-gross-rent</t>
  </si>
  <si>
    <t>Payroll</t>
  </si>
  <si>
    <t>fixed</t>
  </si>
  <si>
    <t>Advertising &amp; Marketing</t>
  </si>
  <si>
    <t>General &amp; Administrative</t>
  </si>
  <si>
    <t>Utilities (Owner-Paid)</t>
  </si>
  <si>
    <t>per-sqm</t>
  </si>
  <si>
    <t>Repairs &amp; Maintenance</t>
  </si>
  <si>
    <t>Service Contracts</t>
  </si>
  <si>
    <t>Make Ready (Turnover)</t>
  </si>
  <si>
    <t>per-unit</t>
  </si>
  <si>
    <t>Property Taxes</t>
  </si>
  <si>
    <t>Insurance</t>
  </si>
  <si>
    <t>Reserve / Replacement Fund</t>
  </si>
  <si>
    <t>SUBTOTAL OSSIF 1</t>
  </si>
  <si>
    <t>SUBTOTAL BUILDING 2</t>
  </si>
  <si>
    <t>TOTAL OPERATING EXPENSES</t>
  </si>
  <si>
    <t>REVENUE</t>
  </si>
  <si>
    <t xml:space="preserve">  Sale Revenue</t>
  </si>
  <si>
    <t xml:space="preserve">  Rental Income (EGI)</t>
  </si>
  <si>
    <t>Total Revenue</t>
  </si>
  <si>
    <t xml:space="preserve">  Operating Expenses</t>
  </si>
  <si>
    <t>Net Operating Income</t>
  </si>
  <si>
    <t xml:space="preserve">  Interest Expense</t>
  </si>
  <si>
    <t xml:space="preserve">  Depreciation</t>
  </si>
  <si>
    <t>Pre-Tax Income</t>
  </si>
  <si>
    <t xml:space="preserve">  Tax Loss Carryforward</t>
  </si>
  <si>
    <t xml:space="preserve">  Taxable Income</t>
  </si>
  <si>
    <t xml:space="preserve">  Tax</t>
  </si>
  <si>
    <t>Net Income</t>
  </si>
  <si>
    <t>ASSETS</t>
  </si>
  <si>
    <t xml:space="preserve">  Property (Gross)</t>
  </si>
  <si>
    <t xml:space="preserve">  Accumulated Depreciation</t>
  </si>
  <si>
    <t xml:space="preserve">  Property (Net)</t>
  </si>
  <si>
    <t xml:space="preserve">  Cash</t>
  </si>
  <si>
    <t>Total Assets</t>
  </si>
  <si>
    <t>LIABILITIES</t>
  </si>
  <si>
    <t xml:space="preserve">  Construction Loan</t>
  </si>
  <si>
    <t xml:space="preserve">  Permanent Loan</t>
  </si>
  <si>
    <t xml:space="preserve">  Mezzanine</t>
  </si>
  <si>
    <t>Total Liabilities</t>
  </si>
  <si>
    <t>EQUITY</t>
  </si>
  <si>
    <t xml:space="preserve">  Invested Equity</t>
  </si>
  <si>
    <t xml:space="preserve">  Retained Earnings</t>
  </si>
  <si>
    <t>Total Equity</t>
  </si>
  <si>
    <t>Total L + E</t>
  </si>
  <si>
    <t>Check (Assets - L&amp;E)</t>
  </si>
  <si>
    <t>Stream / Month</t>
  </si>
  <si>
    <t>Waterfall distributions are modeled estimates. Actual distributions are governed by the applicable partnership or operating agreement.</t>
  </si>
  <si>
    <t>Date (XIRR)</t>
  </si>
  <si>
    <t>Unlevered (Project)</t>
  </si>
  <si>
    <t>Levered (Equity)</t>
  </si>
  <si>
    <t>GP</t>
  </si>
  <si>
    <t>LP (All Classes)</t>
  </si>
  <si>
    <t>LP: Class A</t>
  </si>
  <si>
    <t>LP: Class B</t>
  </si>
  <si>
    <t>RETURNS SUMMARY</t>
  </si>
  <si>
    <t>Stream</t>
  </si>
  <si>
    <t>Contribution</t>
  </si>
  <si>
    <t>Total Distribution</t>
  </si>
  <si>
    <t>IRR (XIRR)</t>
  </si>
  <si>
    <t>Equity Multiple</t>
  </si>
  <si>
    <t>WATERFALL CASCADE — DISTRIBUTION FLOW</t>
  </si>
  <si>
    <t>CAPITAL CONTRIBUTIONS</t>
  </si>
  <si>
    <t xml:space="preserve">  Class A</t>
  </si>
  <si>
    <t xml:space="preserve">  Class B</t>
  </si>
  <si>
    <t xml:space="preserve">  GP</t>
  </si>
  <si>
    <t xml:space="preserve">  Total Contributions</t>
  </si>
  <si>
    <t>DISTRIBUTIONS</t>
  </si>
  <si>
    <t>Cash Available for Distribution</t>
  </si>
  <si>
    <t>Return of Capital</t>
  </si>
  <si>
    <t xml:space="preserve">  → Class A</t>
  </si>
  <si>
    <t xml:space="preserve">  → Class B</t>
  </si>
  <si>
    <t xml:space="preserve">  → GP</t>
  </si>
  <si>
    <t xml:space="preserve">  Remaining after Return of Capital</t>
  </si>
  <si>
    <t>Preferred Return</t>
  </si>
  <si>
    <t xml:space="preserve">  Remaining after Preferred Return</t>
  </si>
  <si>
    <t>GP Catch-up (Target 20% Profit Share)</t>
  </si>
  <si>
    <t xml:space="preserve">  Remaining after GP Catch-up (Target 20% Profit Share)</t>
  </si>
  <si>
    <t>Tier 1</t>
  </si>
  <si>
    <t xml:space="preserve">  Remaining after Tier 1</t>
  </si>
  <si>
    <t>Tier 2</t>
  </si>
  <si>
    <t>Total / Peak</t>
  </si>
  <si>
    <t>CONSTRUCTION LOAN</t>
  </si>
  <si>
    <t>Annual Rate</t>
  </si>
  <si>
    <t>Loan Draw</t>
  </si>
  <si>
    <t>Loan Balance (EOP)</t>
  </si>
  <si>
    <t>Interest Expense</t>
  </si>
  <si>
    <t>PERMANENT LOAN</t>
  </si>
  <si>
    <t>Loan Term (years)</t>
  </si>
  <si>
    <t>Ending Balance</t>
  </si>
  <si>
    <t xml:space="preserve">  Interest Portion</t>
  </si>
  <si>
    <t>Debt Service (P+I)</t>
  </si>
  <si>
    <t xml:space="preserve">  Principal Portion</t>
  </si>
  <si>
    <t>MEZZANINE LOAN</t>
  </si>
  <si>
    <t>PIK (accrued)</t>
  </si>
  <si>
    <t>No</t>
  </si>
  <si>
    <t>Balance (EOP)</t>
  </si>
  <si>
    <t>Interest</t>
  </si>
  <si>
    <t>Cash Service</t>
  </si>
  <si>
    <t>FINANCING FEES</t>
  </si>
  <si>
    <t>Permanent Loan Fees</t>
  </si>
  <si>
    <t>Mezzanine Loan Fees</t>
  </si>
  <si>
    <t>Total Financing Fees</t>
  </si>
  <si>
    <t>Category</t>
  </si>
  <si>
    <t>Parameter</t>
  </si>
  <si>
    <t>Value</t>
  </si>
  <si>
    <t>Unit</t>
  </si>
  <si>
    <t>Notes</t>
  </si>
  <si>
    <t>GENERAL PARAMETERS</t>
  </si>
  <si>
    <t>General</t>
  </si>
  <si>
    <t>Annual Rent Indexation</t>
  </si>
  <si>
    <t>%</t>
  </si>
  <si>
    <t>Annual OpEx Indexation</t>
  </si>
  <si>
    <t>Annual Construction Indexation</t>
  </si>
  <si>
    <t>Vacancy Rate</t>
  </si>
  <si>
    <t>Stabilized</t>
  </si>
  <si>
    <t>Total Project Months</t>
  </si>
  <si>
    <t>Months</t>
  </si>
  <si>
    <t>Construction End Month</t>
  </si>
  <si>
    <t>Month</t>
  </si>
  <si>
    <t>FINANCING - CONSTRUCTION LOAN</t>
  </si>
  <si>
    <t>Construction</t>
  </si>
  <si>
    <t>LTC/LTV</t>
  </si>
  <si>
    <t>Interest Rate</t>
  </si>
  <si>
    <t>Interest Capitalized</t>
  </si>
  <si>
    <t>Funding Method</t>
  </si>
  <si>
    <t>equity-first</t>
  </si>
  <si>
    <t>FINANCING - PERMANENT LOAN</t>
  </si>
  <si>
    <t>Permanent</t>
  </si>
  <si>
    <t>Loan Term</t>
  </si>
  <si>
    <t>Years</t>
  </si>
  <si>
    <t>LTV at Conversion</t>
  </si>
  <si>
    <t>Refinance Cap Rate</t>
  </si>
  <si>
    <t>Grace Period</t>
  </si>
  <si>
    <t>Interest-only</t>
  </si>
  <si>
    <t>FINANCING - MEZZANINE</t>
  </si>
  <si>
    <t>Mezzanine</t>
  </si>
  <si>
    <t>Interest Type</t>
  </si>
  <si>
    <t>Cash-Pay</t>
  </si>
  <si>
    <t>LTV / Amount</t>
  </si>
  <si>
    <t>EXIT STRATEGY</t>
  </si>
  <si>
    <t>Exit</t>
  </si>
  <si>
    <t>Selling Costs</t>
  </si>
  <si>
    <t>ACQUISITION COSTS</t>
  </si>
  <si>
    <t>Acquisition</t>
  </si>
  <si>
    <t>$</t>
  </si>
  <si>
    <t>Start M1, 1 months</t>
  </si>
  <si>
    <t>Start M1, 5 months</t>
  </si>
  <si>
    <t>BUILDING: OSSIF 1</t>
  </si>
  <si>
    <t>Construction Start</t>
  </si>
  <si>
    <t>Construction Duration</t>
  </si>
  <si>
    <t>Total Gross Area</t>
  </si>
  <si>
    <t>sqm</t>
  </si>
  <si>
    <t>Status</t>
  </si>
  <si>
    <t>new</t>
  </si>
  <si>
    <t>Type A (3) - Quantity</t>
  </si>
  <si>
    <t>Type A (3) - Sellable Area</t>
  </si>
  <si>
    <t>sqm/unit</t>
  </si>
  <si>
    <t>Type A (3) - Sale Price</t>
  </si>
  <si>
    <t>$/unit</t>
  </si>
  <si>
    <t>Type A (3) - Monthly Rent</t>
  </si>
  <si>
    <t>Type B (5) - Quantity</t>
  </si>
  <si>
    <t>Type B (5) - Sellable Area</t>
  </si>
  <si>
    <t>Type B (5) - Sale Price</t>
  </si>
  <si>
    <t>Type B (5) - Monthly Rent</t>
  </si>
  <si>
    <t>Commercial - Quantity</t>
  </si>
  <si>
    <t>Commercial - Sellable Area</t>
  </si>
  <si>
    <t>Commercial - Sale Price</t>
  </si>
  <si>
    <t>Commercial - Monthly Rent</t>
  </si>
  <si>
    <t>BUILDING: BUILDING 2</t>
  </si>
  <si>
    <t>A - Quantity</t>
  </si>
  <si>
    <t>A - Sellable Area</t>
  </si>
  <si>
    <t>A - Sale Price</t>
  </si>
  <si>
    <t>A - Monthly Rent</t>
  </si>
  <si>
    <t>Duration</t>
  </si>
  <si>
    <t>ACQ: Purchase Price</t>
  </si>
  <si>
    <t>ACQ: Purchase Tax</t>
  </si>
  <si>
    <t>ACQ: Agent Fee</t>
  </si>
  <si>
    <t>ACQ: Notary Fee</t>
  </si>
  <si>
    <t>ACQ: Due Diligence</t>
  </si>
  <si>
    <t>ACQ: Nir Fee</t>
  </si>
  <si>
    <t>HC: ossif 1 - Main Building Construction</t>
  </si>
  <si>
    <t>HC: ossif 1 - MEP - Mechanical, Electrical, Plumbing</t>
  </si>
  <si>
    <t>HC: ossif 1 - Demolition</t>
  </si>
  <si>
    <t>HC: ossif 1 - Connection Fees / Infrastructure</t>
  </si>
  <si>
    <t>HC: ossif 1 - Landscaping &amp; Fences</t>
  </si>
  <si>
    <t>HC: ossif 1 - Fit-out / Appliances</t>
  </si>
  <si>
    <t>HC: ossif 1 - Amenities</t>
  </si>
  <si>
    <t>HC: ossif 1 - Signage &amp; Branding</t>
  </si>
  <si>
    <t>HC: ossif 1 - Contingency</t>
  </si>
  <si>
    <t>HC: ossif 1 - Pool</t>
  </si>
  <si>
    <t>SC: ossif 1 - Architect Fees</t>
  </si>
  <si>
    <t>SC: ossif 1 - Engineering (Civil, Structural)</t>
  </si>
  <si>
    <t>SC: ossif 1 - Permits &amp; Fees</t>
  </si>
  <si>
    <t>SC: ossif 1 - Impact Fees</t>
  </si>
  <si>
    <t>SC: ossif 1 - Development Fees</t>
  </si>
  <si>
    <t>SC: ossif 1 - Legal Fees (Entity Setup, PPM)</t>
  </si>
  <si>
    <t>SC: ossif 1 - General Contractor Fee</t>
  </si>
  <si>
    <t>SC: ossif 1 - Construction Management</t>
  </si>
  <si>
    <t>SC: ossif 1 - Inspections &amp; Testing</t>
  </si>
  <si>
    <t>SC: ossif 1 - Geotechnical (Soil) Report</t>
  </si>
  <si>
    <t>SC: ossif 1 - Insurance (Builders Risk)</t>
  </si>
  <si>
    <t>SC: ossif 1 - Property Taxes During Construction</t>
  </si>
  <si>
    <t>SC: ossif 1 - Utilities During Construction</t>
  </si>
  <si>
    <t>SC: ossif 1 - Accounting &amp; Bookkeeping</t>
  </si>
  <si>
    <t>Pre-Sale: ossif 1-Type A (3) (Dep)</t>
  </si>
  <si>
    <t>Pre-Sale Mktg: ossif 1-Type A (3)</t>
  </si>
  <si>
    <t>Pre-Sale Bal: ossif 1-Type A (3)</t>
  </si>
  <si>
    <t>Post-Sale: ossif 1-Type A (3)</t>
  </si>
  <si>
    <t>Post-Sale Mktg: ossif 1-Type A (3)</t>
  </si>
  <si>
    <t>Pre-Sale: ossif 1-Type B (5) (Dep)</t>
  </si>
  <si>
    <t>Pre-Sale Mktg: ossif 1-Type B (5)</t>
  </si>
  <si>
    <t>Pre-Sale Bal: ossif 1-Type B (5)</t>
  </si>
  <si>
    <t>HC: Building 2 - Main Building Construction</t>
  </si>
  <si>
    <t>HC: Building 2 - MEP - Mechanical, Electrical, Plumbing</t>
  </si>
  <si>
    <t>HC: Building 2 - Demolition</t>
  </si>
  <si>
    <t>HC: Building 2 - Connection Fees / Infrastructure</t>
  </si>
  <si>
    <t>HC: Building 2 - Landscaping &amp; Fences</t>
  </si>
  <si>
    <t>HC: Building 2 - Fit-out / Appliances</t>
  </si>
  <si>
    <t>HC: Building 2 - Amenities</t>
  </si>
  <si>
    <t>HC: Building 2 - Signage &amp; Branding</t>
  </si>
  <si>
    <t>HC: Building 2 - Contingency</t>
  </si>
  <si>
    <t>SC: Building 2 - Architect Fees</t>
  </si>
  <si>
    <t>SC: Building 2 - Engineering (Civil, Structural)</t>
  </si>
  <si>
    <t>SC: Building 2 - Permits &amp; Fees</t>
  </si>
  <si>
    <t>SC: Building 2 - Impact Fees</t>
  </si>
  <si>
    <t>SC: Building 2 - Development Fees</t>
  </si>
  <si>
    <t>SC: Building 2 - Legal Fees (Entity Setup, PPM)</t>
  </si>
  <si>
    <t>SC: Building 2 - General Contractor Fee</t>
  </si>
  <si>
    <t>SC: Building 2 - Construction Management</t>
  </si>
  <si>
    <t>SC: Building 2 - Inspections &amp; Testing</t>
  </si>
  <si>
    <t>SC: Building 2 - Geotechnical (Soil) Report</t>
  </si>
  <si>
    <t>SC: Building 2 - Insurance (Builders Risk)</t>
  </si>
  <si>
    <t>SC: Building 2 - Property Taxes During Construction</t>
  </si>
  <si>
    <t>SC: Building 2 - Utilities During Construction</t>
  </si>
  <si>
    <t>SC: Building 2 - Accounting &amp; Bookkeeping</t>
  </si>
  <si>
    <t>Pre-Sale: Building 2-A (Dep)</t>
  </si>
  <si>
    <t>Pre-Sale Mktg: Building 2-A</t>
  </si>
  <si>
    <t>Pre-Sale Bal: Building 2-A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</si>
</sst>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quot;x&quot;"/>
    <numFmt numFmtId="165" formatCode="0.0%"/>
    <numFmt numFmtId="166" formatCode="yyyy-mm-dd"/>
  </numFmts>
  <fonts count="19" x14ac:knownFonts="1">
    <font>
      <color theme="1"/>
      <family val="2"/>
      <scheme val="minor"/>
      <sz val="11"/>
      <name val="Calibri"/>
    </font>
    <font>
      <b/>
      <color rgb="FF0D1B2A"/>
      <sz val="20"/>
      <name val="Calibri"/>
    </font>
    <font>
      <i/>
      <color rgb="FF595959"/>
      <sz val="10"/>
      <name val="Calibri"/>
    </font>
    <font>
      <b/>
      <color rgb="FFFFFFFF"/>
      <sz val="12"/>
      <name val="Calibri"/>
    </font>
    <font>
      <color rgb="FF595959"/>
      <sz val="10"/>
      <name val="Calibri"/>
    </font>
    <font>
      <b/>
      <sz val="10"/>
      <name val="Calibri"/>
    </font>
    <font>
      <i/>
      <color rgb="FF888888"/>
      <sz val="8"/>
    </font>
    <font>
      <i/>
      <color rgb="FF595959"/>
      <sz val="8"/>
      <name val="Calibri"/>
    </font>
    <font>
      <i/>
      <color rgb="999999"/>
      <sz val="8"/>
      <name val="Calibri"/>
    </font>
    <font>
      <b/>
      <color rgb="FF0D1B2A"/>
      <sz val="16"/>
      <name val="Calibri"/>
    </font>
    <font>
      <b/>
      <color rgb="FF595959"/>
      <sz val="9"/>
    </font>
    <font>
      <sz val="10"/>
      <name val="Calibri"/>
    </font>
    <font>
      <b/>
      <sz val="11"/>
      <name val="Calibri"/>
    </font>
    <font>
      <b/>
      <sz val="11"/>
    </font>
    <font>
      <b/>
      <color rgb="FFFFFFFF"/>
      <sz val="10"/>
      <name val="Calibri"/>
    </font>
    <font>
      <i/>
      <color rgb="00838F"/>
      <sz val="10"/>
    </font>
    <font>
      <b/>
      <color rgb="FF2E75B6"/>
      <sz val="10"/>
      <name val="Calibri"/>
    </font>
    <font>
      <b/>
      <color rgb="FF0D1B2A"/>
      <sz val="10"/>
      <name val="Calibri"/>
    </font>
    <font>
      <b/>
      <i/>
      <color rgb="FF8E44AD"/>
      <sz val="10"/>
      <name val="Calibri"/>
    </font>
  </fonts>
  <fills count="5">
    <fill>
      <patternFill patternType="none"/>
    </fill>
    <fill>
      <patternFill patternType="gray125"/>
    </fill>
    <fill>
      <patternFill patternType="solid">
        <fgColor rgb="FF0D1B2A"/>
      </patternFill>
    </fill>
    <fill>
      <patternFill patternType="solid">
        <fgColor rgb="FFF2F2F2"/>
      </patternFill>
    </fill>
    <fill>
      <patternFill patternType="solid">
        <fgColor rgb="FFF7F8FC"/>
      </patternFill>
    </fill>
  </fills>
  <borders count="5">
    <border>
      <left/>
      <right/>
      <top/>
      <bottom/>
      <diagonal/>
    </border>
    <border>
      <left/>
      <right/>
      <top/>
      <bottom style="medium">
        <color rgb="FF2E75B6"/>
      </bottom>
      <diagonal/>
    </border>
    <border>
      <left/>
      <right/>
      <top/>
      <bottom style="hair">
        <color rgb="FFD9D9D9"/>
      </bottom>
      <diagonal/>
    </border>
    <border>
      <left/>
      <right/>
      <top style="thin">
        <color rgb="FFD9D9D9"/>
      </top>
      <bottom style="double">
        <color rgb="FF0D1B2A"/>
      </bottom>
      <diagonal/>
    </border>
    <border>
      <left/>
      <right/>
      <top style="thin"/>
      <bottom style="double"/>
      <diagonal/>
    </border>
  </borders>
  <cellStyleXfs count="1">
    <xf numFmtId="0" fontId="0" fillId="0" borderId="0"/>
  </cellStyleXfs>
  <cellXfs count="61">
    <xf numFmtId="0" fontId="0" fillId="0" borderId="0" xfId="0"/>
    <xf numFmtId="0" fontId="1" fillId="0" borderId="0" xfId="0" applyFont="1" applyAlignment="1">
      <alignment vertical="center"/>
    </xf>
    <xf numFmtId="0" fontId="0" fillId="0" borderId="1" xfId="0" applyBorder="1"/>
    <xf numFmtId="0" fontId="2" fillId="0" borderId="1" xfId="0" applyFont="1" applyBorder="1"/>
    <xf numFmtId="0" fontId="3" fillId="2" borderId="0" xfId="0" applyFont="1" applyFill="1"/>
    <xf numFmtId="0" fontId="0" fillId="2" borderId="0" xfId="0" applyFill="1"/>
    <xf numFmtId="0" fontId="0" fillId="0" borderId="2" xfId="0" applyBorder="1"/>
    <xf numFmtId="0" fontId="4" fillId="0" borderId="2" xfId="0" applyFont="1" applyBorder="1"/>
    <xf numFmtId="10" fontId="5" fillId="0" borderId="2" xfId="0" applyNumberFormat="1" applyFont="1" applyBorder="1" applyAlignment="1">
      <alignment horizontal="right"/>
    </xf>
    <xf numFmtId="3" fontId="5" fillId="0" borderId="2" xfId="0" applyNumberFormat="1" applyFont="1" applyBorder="1" applyAlignment="1">
      <alignment horizontal="right"/>
    </xf>
    <xf numFmtId="164" fontId="5" fillId="0" borderId="2" xfId="0" applyNumberFormat="1" applyFont="1" applyBorder="1" applyAlignment="1">
      <alignment horizontal="right"/>
    </xf>
    <xf numFmtId="0" fontId="6" fillId="0" borderId="2" xfId="0" applyFont="1" applyBorder="1"/>
    <xf numFmtId="0" fontId="3" fillId="2" borderId="2" xfId="0" applyFont="1" applyFill="1" applyBorder="1"/>
    <xf numFmtId="0" fontId="0" fillId="2" borderId="2" xfId="0" applyFill="1" applyBorder="1"/>
    <xf numFmtId="0" fontId="4" fillId="0" borderId="0" xfId="0" applyFont="1"/>
    <xf numFmtId="165" fontId="5"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0" fontId="5" fillId="0" borderId="0" xfId="0" applyNumberFormat="1" applyFont="1" applyAlignment="1">
      <alignment horizontal="right"/>
    </xf>
    <xf numFmtId="0" fontId="7" fillId="0" borderId="0" xfId="0" applyFont="1" applyAlignment="1">
      <alignment horizontal="center"/>
    </xf>
    <xf numFmtId="0" fontId="8" fillId="0" borderId="0" xfId="0" applyFont="1" applyAlignment="1">
      <alignment vertical="top" wrapText="1"/>
    </xf>
    <xf numFmtId="0" fontId="9" fillId="0" borderId="0" xfId="0" applyFont="1"/>
    <xf numFmtId="0" fontId="10" fillId="0" borderId="0" xfId="0" applyFont="1"/>
    <xf numFmtId="0" fontId="11" fillId="0" borderId="2" xfId="0" applyFont="1" applyBorder="1"/>
    <xf numFmtId="3" fontId="0" fillId="0" borderId="2" xfId="0" applyNumberFormat="1" applyBorder="1"/>
    <xf numFmtId="165" fontId="0" fillId="0" borderId="2" xfId="0" applyNumberFormat="1" applyBorder="1"/>
    <xf numFmtId="0" fontId="0" fillId="0" borderId="3" xfId="0" applyBorder="1"/>
    <xf numFmtId="0" fontId="12" fillId="0" borderId="3" xfId="0" applyFont="1" applyBorder="1"/>
    <xf numFmtId="3" fontId="13" fillId="0" borderId="3" xfId="0" applyNumberFormat="1" applyFont="1" applyBorder="1"/>
    <xf numFmtId="165" fontId="0" fillId="0" borderId="3" xfId="0" applyNumberFormat="1" applyBorder="1"/>
    <xf numFmtId="0" fontId="14" fillId="2" borderId="0" xfId="0" applyFont="1" applyFill="1" applyAlignment="1">
      <alignment horizontal="center" vertical="center" wrapText="1"/>
    </xf>
    <xf numFmtId="0" fontId="12" fillId="3" borderId="0" xfId="0" applyFont="1" applyFill="1"/>
    <xf numFmtId="3" fontId="0" fillId="0" borderId="0" xfId="0" applyNumberFormat="1"/>
    <xf numFmtId="0" fontId="0" fillId="4" borderId="0" xfId="0" applyFill="1"/>
    <xf numFmtId="3" fontId="0" fillId="4" borderId="0" xfId="0" applyNumberFormat="1" applyFill="1"/>
    <xf numFmtId="0" fontId="5" fillId="0" borderId="3" xfId="0" applyFont="1" applyBorder="1"/>
    <xf numFmtId="3" fontId="5" fillId="0" borderId="3" xfId="0" applyNumberFormat="1" applyFont="1" applyBorder="1"/>
    <xf numFmtId="165" fontId="0" fillId="4" borderId="0" xfId="0" applyNumberFormat="1" applyFill="1"/>
    <xf numFmtId="165" fontId="0" fillId="0" borderId="0" xfId="0" applyNumberFormat="1"/>
    <xf numFmtId="0" fontId="15" fillId="0" borderId="0" xfId="0" applyFont="1"/>
    <xf numFmtId="3" fontId="15" fillId="0" borderId="0" xfId="0" applyNumberFormat="1" applyFont="1"/>
    <xf numFmtId="0" fontId="13" fillId="3" borderId="4" xfId="0" applyFont="1" applyFill="1" applyBorder="1"/>
    <xf numFmtId="3" fontId="13" fillId="3" borderId="4" xfId="0" applyNumberFormat="1" applyFont="1" applyFill="1" applyBorder="1"/>
    <xf numFmtId="3" fontId="12" fillId="0" borderId="3" xfId="0" applyNumberFormat="1" applyFont="1" applyBorder="1"/>
    <xf numFmtId="0" fontId="8" fillId="0" borderId="0" xfId="0" applyFont="1"/>
    <xf numFmtId="166" fontId="0" fillId="0" borderId="0" xfId="0" applyNumberFormat="1"/>
    <xf numFmtId="0" fontId="5" fillId="4" borderId="0" xfId="0" applyFont="1" applyFill="1"/>
    <xf numFmtId="3" fontId="5" fillId="4" borderId="0" xfId="0" applyNumberFormat="1" applyFont="1" applyFill="1"/>
    <xf numFmtId="0" fontId="5" fillId="0" borderId="0" xfId="0" applyFont="1"/>
    <xf numFmtId="3" fontId="5" fillId="0" borderId="0" xfId="0" applyNumberFormat="1" applyFont="1"/>
    <xf numFmtId="0" fontId="14" fillId="2" borderId="0" xfId="0" applyFont="1" applyFill="1"/>
    <xf numFmtId="10" fontId="0" fillId="0" borderId="0" xfId="0" applyNumberFormat="1"/>
    <xf numFmtId="164" fontId="0" fillId="0" borderId="0" xfId="0" applyNumberFormat="1"/>
    <xf numFmtId="10" fontId="0" fillId="4" borderId="0" xfId="0" applyNumberFormat="1" applyFill="1"/>
    <xf numFmtId="164" fontId="0" fillId="4" borderId="0" xfId="0" applyNumberFormat="1" applyFill="1"/>
    <xf numFmtId="0" fontId="16" fillId="0" borderId="0" xfId="0" applyFont="1"/>
    <xf numFmtId="3" fontId="16" fillId="0" borderId="0" xfId="0" applyNumberFormat="1" applyFont="1"/>
    <xf numFmtId="0" fontId="17" fillId="3" borderId="0" xfId="0" applyFont="1" applyFill="1"/>
    <xf numFmtId="0" fontId="18" fillId="3" borderId="0" xfId="0" applyFont="1" applyFill="1"/>
    <xf numFmtId="4" fontId="0" fillId="4" borderId="0" xfId="0" applyNumberFormat="1" applyFill="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F32"/>
  <sheetViews>
    <sheetView workbookViewId="0" showGridLines="0"/>
  </sheetViews>
  <sheetFormatPr defaultRowHeight="15" outlineLevelRow="0" outlineLevelCol="0" x14ac:dyDescent="55"/>
  <cols>
    <col min="1" max="1" width="3" customWidth="1"/>
    <col min="2" max="2" width="30" customWidth="1"/>
    <col min="3" max="3" width="18" customWidth="1"/>
    <col min="4" max="4" width="5" customWidth="1"/>
    <col min="5" max="5" width="30" customWidth="1"/>
    <col min="6" max="6" width="18" customWidth="1"/>
    <col min="7" max="7" width="3" customWidth="1"/>
  </cols>
  <sheetData>
    <row r="2" spans="2:6" x14ac:dyDescent="0.25">
      <c r="B2" s="1" t="s">
        <v>0</v>
      </c>
      <c r="C2" s="1"/>
      <c r="D2" s="1"/>
      <c r="E2" s="1"/>
      <c r="F2" s="1"/>
    </row>
    <row r="3" spans="2:6" s="2" customFormat="1" x14ac:dyDescent="0.25">
      <c r="B3" s="3" t="s">
        <v>1</v>
      </c>
      <c r="C3" s="3"/>
      <c r="D3" s="3"/>
      <c r="E3" s="3"/>
      <c r="F3" s="3"/>
    </row>
    <row r="5" spans="2:6" x14ac:dyDescent="0.25">
      <c r="B5" s="4" t="s">
        <v>2</v>
      </c>
      <c r="C5" s="5"/>
      <c r="E5" s="4" t="s">
        <v>3</v>
      </c>
      <c r="F5" s="5"/>
    </row>
    <row r="6" spans="2:6" s="6" customFormat="1" x14ac:dyDescent="0.25">
      <c r="B6" s="7" t="s">
        <v>4</v>
      </c>
      <c r="C6" s="8">
        <f>(1+IRR('Monthly'!C66:CH66))^12-1</f>
      </c>
      <c r="E6" s="7" t="s">
        <v>5</v>
      </c>
      <c r="F6" s="9">
        <f>'Monthly'!CH29*12</f>
      </c>
    </row>
    <row r="7" spans="2:6" s="6" customFormat="1" x14ac:dyDescent="0.25">
      <c r="B7" s="7" t="s">
        <v>6</v>
      </c>
      <c r="C7" s="8">
        <f>(1+IRR('Monthly'!C67:CH67))^12-1</f>
      </c>
      <c r="E7" s="7" t="s">
        <v>7</v>
      </c>
      <c r="F7" s="9">
        <f>ABS('Monthly'!CH55)*12</f>
      </c>
    </row>
    <row r="8" spans="2:6" s="6" customFormat="1" x14ac:dyDescent="0.25">
      <c r="B8" s="7" t="s">
        <v>8</v>
      </c>
      <c r="C8" s="10">
        <f>IF(SUM('Monthly'!C35:CH35)&lt;&gt;0, (SUM('Monthly'!C35:CH35)+SUM('Monthly'!C66:CH66))/SUM('Monthly'!C35:CH35), 0)</f>
      </c>
      <c r="E8" s="7" t="s">
        <v>9</v>
      </c>
      <c r="F8" s="9">
        <f>F6-F7</f>
      </c>
    </row>
    <row r="9" spans="2:6" s="6" customFormat="1" x14ac:dyDescent="0.25">
      <c r="B9" s="7" t="s">
        <v>10</v>
      </c>
      <c r="C9" s="8">
        <f>IF(C20&lt;&gt;0, F6/C20, 0)</f>
      </c>
      <c r="E9" s="7" t="s">
        <v>11</v>
      </c>
      <c r="F9" s="9">
        <f>'Monthly'!CH28*-12</f>
      </c>
    </row>
    <row r="10" spans="2:5" s="6" customFormat="1" x14ac:dyDescent="0.25">
      <c r="B10" s="7" t="s">
        <v>12</v>
      </c>
      <c r="C10" s="8">
        <f>IF(C24&lt;&gt;0, (F6-F7)/C24, 0)</f>
      </c>
      <c r="E10" s="11" t="s">
        <v>13</v>
      </c>
    </row>
    <row r="11" spans="2:6" s="6" customFormat="1" x14ac:dyDescent="0.25">
      <c r="B11" s="7" t="s">
        <v>14</v>
      </c>
      <c r="C11" s="8">
        <f>IF(C20&lt;&gt;0, (F14-F15-C20)/C20, 0)</f>
      </c>
      <c r="E11" s="12" t="s">
        <v>15</v>
      </c>
      <c r="F11" s="13"/>
    </row>
    <row r="12" spans="2:6" s="6" customFormat="1" x14ac:dyDescent="0.25">
      <c r="B12" s="7" t="s">
        <v>16</v>
      </c>
      <c r="C12" s="10">
        <f>IF(F7&lt;&gt;0, F6/F7, 0)</f>
      </c>
      <c r="E12" s="7" t="s">
        <v>17</v>
      </c>
      <c r="F12" s="9">
        <v>7</v>
      </c>
    </row>
    <row r="13" spans="5:6" x14ac:dyDescent="0.25">
      <c r="E13" s="14" t="s">
        <v>18</v>
      </c>
      <c r="F13" s="15">
        <v>0.055</v>
      </c>
    </row>
    <row r="14" spans="2:6" x14ac:dyDescent="0.25">
      <c r="B14" s="4" t="s">
        <v>19</v>
      </c>
      <c r="C14" s="5"/>
      <c r="E14" s="14" t="s">
        <v>20</v>
      </c>
      <c r="F14" s="16">
        <f>'Monthly'!CH60</f>
      </c>
    </row>
    <row r="15" spans="2:6" s="6" customFormat="1" x14ac:dyDescent="0.25">
      <c r="B15" s="7" t="s">
        <v>21</v>
      </c>
      <c r="C15" s="9">
        <f>'Monthly'!B3</f>
      </c>
      <c r="E15" s="7" t="s">
        <v>22</v>
      </c>
      <c r="F15" s="9">
        <f>'Monthly'!CH61</f>
      </c>
    </row>
    <row r="16" spans="2:6" s="6" customFormat="1" x14ac:dyDescent="0.25">
      <c r="B16" s="7" t="s">
        <v>23</v>
      </c>
      <c r="C16" s="9">
        <f>'Monthly'!B4</f>
      </c>
      <c r="E16" s="7" t="s">
        <v>24</v>
      </c>
      <c r="F16" s="9">
        <f>'Monthly'!CH62</f>
      </c>
    </row>
    <row r="17" spans="2:6" s="6" customFormat="1" x14ac:dyDescent="0.25">
      <c r="B17" s="7" t="s">
        <v>25</v>
      </c>
      <c r="C17" s="9">
        <f>'Monthly'!B5</f>
      </c>
      <c r="E17" s="7" t="s">
        <v>26</v>
      </c>
      <c r="F17" s="9">
        <f>F14-F15-F16</f>
      </c>
    </row>
    <row r="18" spans="2:3" s="6" customFormat="1" x14ac:dyDescent="0.25">
      <c r="B18" s="7" t="s">
        <v>27</v>
      </c>
      <c r="C18" s="9">
        <f>'Monthly'!B6</f>
      </c>
    </row>
    <row r="19" spans="2:6" s="6" customFormat="1" x14ac:dyDescent="0.25">
      <c r="B19" s="7" t="s">
        <v>28</v>
      </c>
      <c r="C19" s="9">
        <v>1287780.6497283122</v>
      </c>
      <c r="E19" s="12" t="s">
        <v>29</v>
      </c>
      <c r="F19" s="13"/>
    </row>
    <row r="20" spans="2:6" s="6" customFormat="1" x14ac:dyDescent="0.25">
      <c r="B20" s="7" t="s">
        <v>30</v>
      </c>
      <c r="C20" s="9">
        <f>'Monthly'!B9</f>
      </c>
      <c r="E20" s="7" t="s">
        <v>31</v>
      </c>
      <c r="F20" s="8">
        <v>0.38837907073901334</v>
      </c>
    </row>
    <row r="21" spans="5:6" x14ac:dyDescent="0.25">
      <c r="E21" s="14" t="s">
        <v>32</v>
      </c>
      <c r="F21" s="17">
        <v>3.3956664536071335</v>
      </c>
    </row>
    <row r="22" spans="2:3" s="6" customFormat="1" x14ac:dyDescent="0.25">
      <c r="B22" s="7" t="s">
        <v>33</v>
      </c>
      <c r="C22" s="9">
        <f>MAX('Monthly'!C46:CH46)</f>
      </c>
    </row>
    <row r="23" spans="2:6" s="6" customFormat="1" x14ac:dyDescent="0.25">
      <c r="B23" s="7" t="s">
        <v>34</v>
      </c>
      <c r="C23" s="9">
        <v>168353046.05977115</v>
      </c>
      <c r="E23" s="7" t="s">
        <v>35</v>
      </c>
      <c r="F23" s="8">
        <v>0.2763038103758655</v>
      </c>
    </row>
    <row r="24" spans="2:6" s="6" customFormat="1" x14ac:dyDescent="0.25">
      <c r="B24" s="7" t="s">
        <v>36</v>
      </c>
      <c r="C24" s="9">
        <f>SUM('Monthly'!C35:CH35)</f>
      </c>
      <c r="E24" s="7" t="s">
        <v>37</v>
      </c>
      <c r="F24" s="10">
        <v>2.540495096489235</v>
      </c>
    </row>
    <row r="25" spans="2:3" s="6" customFormat="1" x14ac:dyDescent="0.25">
      <c r="B25" s="7" t="s">
        <v>38</v>
      </c>
      <c r="C25" s="9">
        <f>ABS(MIN('Monthly'!C68:CH68))</f>
      </c>
    </row>
    <row r="26" spans="5:6" x14ac:dyDescent="0.25">
      <c r="E26" s="14" t="s">
        <v>39</v>
      </c>
      <c r="F26" s="18">
        <v>0.8531127442251387</v>
      </c>
    </row>
    <row r="27" spans="5:6" x14ac:dyDescent="0.25">
      <c r="E27" s="14" t="s">
        <v>40</v>
      </c>
      <c r="F27" s="17">
        <v>18.407564049216393</v>
      </c>
    </row>
    <row r="30" spans="2:6" x14ac:dyDescent="0.25">
      <c r="B30" s="19" t="s">
        <v>41</v>
      </c>
      <c r="C30" s="19"/>
      <c r="D30" s="19"/>
      <c r="E30" s="19"/>
      <c r="F30" s="19"/>
    </row>
    <row r="32" spans="2:6" x14ac:dyDescent="0.25">
      <c r="B32" s="20" t="s">
        <v>42</v>
      </c>
      <c r="C32" s="20"/>
      <c r="D32" s="20"/>
      <c r="E32" s="20"/>
      <c r="F32" s="20"/>
    </row>
  </sheetData>
  <mergeCells count="4">
    <mergeCell ref="B2:F2"/>
    <mergeCell ref="B3:F3"/>
    <mergeCell ref="B30:F30"/>
    <mergeCell ref="B32:F32"/>
  </mergeCells>
  <pageMargins left="0.7" right="0.7" top="0.75" bottom="0.75" header="0.3" footer="0.3"/>
  <pageSetup paperSize="9"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I18"/>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9" width="16" customWidth="1"/>
  </cols>
  <sheetData>
    <row r="1" ht="28" customHeight="1" spans="1:9" s="30" customFormat="1" x14ac:dyDescent="0.25">
      <c r="A1" s="30" t="s">
        <v>56</v>
      </c>
      <c r="B1" s="30" t="s">
        <v>57</v>
      </c>
      <c r="C1" s="30" t="s">
        <v>58</v>
      </c>
      <c r="D1" s="30" t="s">
        <v>59</v>
      </c>
      <c r="E1" s="30" t="s">
        <v>60</v>
      </c>
      <c r="F1" s="30" t="s">
        <v>61</v>
      </c>
      <c r="G1" s="30" t="s">
        <v>62</v>
      </c>
      <c r="H1" s="30" t="s">
        <v>63</v>
      </c>
      <c r="I1" s="30" t="s">
        <v>64</v>
      </c>
    </row>
    <row r="2" spans="1:1" s="31" customFormat="1" x14ac:dyDescent="0.25">
      <c r="A2" s="31" t="s">
        <v>349</v>
      </c>
    </row>
    <row r="3" spans="1:9" x14ac:dyDescent="0.25">
      <c r="A3" t="s">
        <v>350</v>
      </c>
      <c r="B3" s="32">
        <f>SUM(C3:I3)</f>
      </c>
      <c r="C3" s="32">
        <f>'Yearly'!C16</f>
      </c>
      <c r="D3" s="32">
        <f>'Yearly'!D16</f>
      </c>
      <c r="E3" s="32">
        <f>'Yearly'!E16</f>
      </c>
      <c r="F3" s="32">
        <f>'Yearly'!F16</f>
      </c>
      <c r="G3" s="32">
        <f>'Yearly'!G16</f>
      </c>
      <c r="H3" s="32">
        <f>'Yearly'!H16</f>
      </c>
      <c r="I3" s="32">
        <f>'Yearly'!I16</f>
      </c>
    </row>
    <row r="4" spans="1:9" s="33" customFormat="1" x14ac:dyDescent="0.25">
      <c r="A4" s="33" t="s">
        <v>351</v>
      </c>
      <c r="B4" s="34">
        <f>SUM(C4:I4)</f>
      </c>
      <c r="C4" s="34">
        <f>'Yearly'!C21</f>
      </c>
      <c r="D4" s="34">
        <f>'Yearly'!D21</f>
      </c>
      <c r="E4" s="34">
        <f>'Yearly'!E21</f>
      </c>
      <c r="F4" s="34">
        <f>'Yearly'!F21</f>
      </c>
      <c r="G4" s="34">
        <f>'Yearly'!G21</f>
      </c>
      <c r="H4" s="34">
        <f>'Yearly'!H21</f>
      </c>
      <c r="I4" s="34">
        <f>'Yearly'!I21</f>
      </c>
    </row>
    <row r="5" spans="1:9" x14ac:dyDescent="0.25">
      <c r="A5" t="s">
        <v>84</v>
      </c>
      <c r="B5" s="32">
        <f>SUM(C5:I5)</f>
      </c>
      <c r="C5" s="32">
        <f>'Yearly'!C22</f>
      </c>
      <c r="D5" s="32">
        <f>'Yearly'!D22</f>
      </c>
      <c r="E5" s="32">
        <f>'Yearly'!E22</f>
      </c>
      <c r="F5" s="32">
        <f>'Yearly'!F22</f>
      </c>
      <c r="G5" s="32">
        <f>'Yearly'!G22</f>
      </c>
      <c r="H5" s="32">
        <f>'Yearly'!H22</f>
      </c>
      <c r="I5" s="32">
        <f>'Yearly'!I22</f>
      </c>
    </row>
    <row r="6" spans="1:9" s="35" customFormat="1" x14ac:dyDescent="0.25">
      <c r="A6" s="35" t="s">
        <v>352</v>
      </c>
      <c r="B6" s="36">
        <f>SUM(C6:I6)</f>
      </c>
      <c r="C6" s="36">
        <f>'Yearly'!C25</f>
      </c>
      <c r="D6" s="36">
        <f>'Yearly'!D25</f>
      </c>
      <c r="E6" s="36">
        <f>'Yearly'!E25</f>
      </c>
      <c r="F6" s="36">
        <f>'Yearly'!F25</f>
      </c>
      <c r="G6" s="36">
        <f>'Yearly'!G25</f>
      </c>
      <c r="H6" s="36">
        <f>'Yearly'!H25</f>
      </c>
      <c r="I6" s="36">
        <f>'Yearly'!I25</f>
      </c>
    </row>
    <row r="8" spans="1:9" s="33" customFormat="1" x14ac:dyDescent="0.25">
      <c r="A8" s="33" t="s">
        <v>353</v>
      </c>
      <c r="B8" s="34">
        <f>SUM(C8:I8)</f>
      </c>
      <c r="C8" s="34">
        <f>'Yearly'!C28</f>
      </c>
      <c r="D8" s="34">
        <f>'Yearly'!D28</f>
      </c>
      <c r="E8" s="34">
        <f>'Yearly'!E28</f>
      </c>
      <c r="F8" s="34">
        <f>'Yearly'!F28</f>
      </c>
      <c r="G8" s="34">
        <f>'Yearly'!G28</f>
      </c>
      <c r="H8" s="34">
        <f>'Yearly'!H28</f>
      </c>
      <c r="I8" s="34">
        <f>'Yearly'!I28</f>
      </c>
    </row>
    <row r="9" spans="1:9" s="35" customFormat="1" x14ac:dyDescent="0.25">
      <c r="A9" s="35" t="s">
        <v>354</v>
      </c>
      <c r="B9" s="36">
        <f>SUM(C9:I9)</f>
      </c>
      <c r="C9" s="36">
        <f>'Yearly'!C29</f>
      </c>
      <c r="D9" s="36">
        <f>'Yearly'!D29</f>
      </c>
      <c r="E9" s="36">
        <f>'Yearly'!E29</f>
      </c>
      <c r="F9" s="36">
        <f>'Yearly'!F29</f>
      </c>
      <c r="G9" s="36">
        <f>'Yearly'!G29</f>
      </c>
      <c r="H9" s="36">
        <f>'Yearly'!H29</f>
      </c>
      <c r="I9" s="36">
        <f>'Yearly'!I29</f>
      </c>
    </row>
    <row r="11" spans="1:9" x14ac:dyDescent="0.25">
      <c r="A11" t="s">
        <v>355</v>
      </c>
      <c r="B11" s="32">
        <f>SUM(C11:I11)</f>
      </c>
      <c r="C11" s="32">
        <f>'Yearly'!C35</f>
      </c>
      <c r="D11" s="32">
        <f>'Yearly'!D35</f>
      </c>
      <c r="E11" s="32">
        <f>'Yearly'!E35</f>
      </c>
      <c r="F11" s="32">
        <f>'Yearly'!F35</f>
      </c>
      <c r="G11" s="32">
        <f>'Yearly'!G35</f>
      </c>
      <c r="H11" s="32">
        <f>'Yearly'!H35</f>
      </c>
      <c r="I11" s="32">
        <f>'Yearly'!I35</f>
      </c>
    </row>
    <row r="12" spans="1:9" s="33" customFormat="1" x14ac:dyDescent="0.25">
      <c r="A12" s="33" t="s">
        <v>356</v>
      </c>
      <c r="B12" s="34">
        <f>SUM(C12:I12)</f>
      </c>
      <c r="C12" s="34">
        <v>0</v>
      </c>
      <c r="D12" s="34">
        <v>0</v>
      </c>
      <c r="E12" s="34">
        <v>5229288.17312464</v>
      </c>
      <c r="F12" s="34">
        <v>6275145.8077495685</v>
      </c>
      <c r="G12" s="34">
        <v>6275145.8077495685</v>
      </c>
      <c r="H12" s="34">
        <v>6275145.8077495685</v>
      </c>
      <c r="I12" s="34">
        <v>6275145.8077495685</v>
      </c>
    </row>
    <row r="13" spans="1:9" s="35" customFormat="1" x14ac:dyDescent="0.25">
      <c r="A13" s="35" t="s">
        <v>357</v>
      </c>
      <c r="B13" s="36">
        <f>SUM(C13:I13)</f>
      </c>
      <c r="C13" s="36">
        <f>C9+C11+C12</f>
      </c>
      <c r="D13" s="36">
        <f>D9+D11+D12</f>
      </c>
      <c r="E13" s="36">
        <f>E9+E11+E12</f>
      </c>
      <c r="F13" s="36">
        <f>F9+F11+F12</f>
      </c>
      <c r="G13" s="36">
        <f>G9+G11+G12</f>
      </c>
      <c r="H13" s="36">
        <f>H9+H11+H12</f>
      </c>
      <c r="I13" s="36">
        <f>I9+I11+I12</f>
      </c>
    </row>
    <row r="15" spans="1:9" x14ac:dyDescent="0.25">
      <c r="A15" t="s">
        <v>358</v>
      </c>
      <c r="B15" s="32">
        <f>SUM(C15:I15)</f>
      </c>
      <c r="C15" s="32">
        <v>0</v>
      </c>
      <c r="D15" s="32">
        <v>-1560321.9494429012</v>
      </c>
      <c r="E15" s="32">
        <v>0</v>
      </c>
      <c r="F15" s="32">
        <v>0</v>
      </c>
      <c r="G15" s="32">
        <v>0</v>
      </c>
      <c r="H15" s="32">
        <v>0</v>
      </c>
      <c r="I15" s="32">
        <v>0</v>
      </c>
    </row>
    <row r="16" spans="1:9" s="33" customFormat="1" x14ac:dyDescent="0.25">
      <c r="A16" s="33" t="s">
        <v>359</v>
      </c>
      <c r="B16" s="34">
        <f>SUM(C16:I16)</f>
      </c>
      <c r="C16" s="34">
        <v>0</v>
      </c>
      <c r="D16" s="34">
        <v>2366051.896899586</v>
      </c>
      <c r="E16" s="34">
        <v>11101276.408994503</v>
      </c>
      <c r="F16" s="34">
        <v>6277358.5647454625</v>
      </c>
      <c r="G16" s="34">
        <v>2331199.865225292</v>
      </c>
      <c r="H16" s="34">
        <v>3195544.9188583037</v>
      </c>
      <c r="I16" s="34">
        <v>4092528.4470038237</v>
      </c>
    </row>
    <row r="17" spans="1:9" x14ac:dyDescent="0.25">
      <c r="A17" t="s">
        <v>360</v>
      </c>
      <c r="B17" s="32">
        <f>SUM(C17:I17)</f>
      </c>
      <c r="C17" s="32">
        <v>0</v>
      </c>
      <c r="D17" s="32">
        <v>0</v>
      </c>
      <c r="E17" s="32">
        <v>0</v>
      </c>
      <c r="F17" s="32">
        <v>0</v>
      </c>
      <c r="G17" s="32">
        <v>0</v>
      </c>
      <c r="H17" s="32">
        <v>0</v>
      </c>
      <c r="I17" s="32">
        <v>0</v>
      </c>
    </row>
    <row r="18" spans="1:9" s="35" customFormat="1" x14ac:dyDescent="0.25">
      <c r="A18" s="35" t="s">
        <v>361</v>
      </c>
      <c r="B18" s="36">
        <f>SUM(C18:I18)</f>
      </c>
      <c r="C18" s="36">
        <f>C13-C17</f>
      </c>
      <c r="D18" s="36">
        <f>D13-D17</f>
      </c>
      <c r="E18" s="36">
        <f>E13-E17</f>
      </c>
      <c r="F18" s="36">
        <f>F13-F17</f>
      </c>
      <c r="G18" s="36">
        <f>G13-G17</f>
      </c>
      <c r="H18" s="36">
        <f>H13-H17</f>
      </c>
      <c r="I18" s="36">
        <f>I13-I17</f>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H21"/>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8" width="16" customWidth="1"/>
  </cols>
  <sheetData>
    <row r="1" ht="28" customHeight="1" spans="1:8" s="30" customFormat="1" x14ac:dyDescent="0.25">
      <c r="A1" s="30" t="s">
        <v>56</v>
      </c>
      <c r="B1" s="30" t="s">
        <v>58</v>
      </c>
      <c r="C1" s="30" t="s">
        <v>59</v>
      </c>
      <c r="D1" s="30" t="s">
        <v>60</v>
      </c>
      <c r="E1" s="30" t="s">
        <v>61</v>
      </c>
      <c r="F1" s="30" t="s">
        <v>62</v>
      </c>
      <c r="G1" s="30" t="s">
        <v>63</v>
      </c>
      <c r="H1" s="30" t="s">
        <v>64</v>
      </c>
    </row>
    <row r="2" spans="1:1" s="31" customFormat="1" x14ac:dyDescent="0.25">
      <c r="A2" s="31" t="s">
        <v>362</v>
      </c>
    </row>
    <row r="3" spans="1:8" x14ac:dyDescent="0.25">
      <c r="A3" t="s">
        <v>363</v>
      </c>
      <c r="B3" s="32">
        <v>149068580.12314564</v>
      </c>
      <c r="C3" s="32">
        <v>204358989.064637</v>
      </c>
      <c r="D3" s="32">
        <v>207883746.27525723</v>
      </c>
      <c r="E3" s="32">
        <v>207883746.27525723</v>
      </c>
      <c r="F3" s="32">
        <v>207883746.27525723</v>
      </c>
      <c r="G3" s="32">
        <v>207883746.27525723</v>
      </c>
      <c r="H3" s="32">
        <v>207883746.27525723</v>
      </c>
    </row>
    <row r="4" spans="1:8" s="33" customFormat="1" x14ac:dyDescent="0.25">
      <c r="A4" s="33" t="s">
        <v>364</v>
      </c>
      <c r="B4" s="34">
        <v>0</v>
      </c>
      <c r="C4" s="34">
        <v>0</v>
      </c>
      <c r="D4" s="34">
        <v>-5229288.17312464</v>
      </c>
      <c r="E4" s="34">
        <v>-11504433.980874209</v>
      </c>
      <c r="F4" s="34">
        <v>-17779579.788623776</v>
      </c>
      <c r="G4" s="34">
        <v>-24054725.596373346</v>
      </c>
      <c r="H4" s="34">
        <v>-30329871.404122915</v>
      </c>
    </row>
    <row r="5" spans="1:8" x14ac:dyDescent="0.25">
      <c r="A5" t="s">
        <v>365</v>
      </c>
      <c r="B5" s="32">
        <f>B3+B4</f>
      </c>
      <c r="C5" s="32">
        <f>C3+C4</f>
      </c>
      <c r="D5" s="32">
        <f>D3+D4</f>
      </c>
      <c r="E5" s="32">
        <f>E3+E4</f>
      </c>
      <c r="F5" s="32">
        <f>F3+F4</f>
      </c>
      <c r="G5" s="32">
        <f>G3+G4</f>
      </c>
      <c r="H5" s="32">
        <f>H3+H4</f>
      </c>
    </row>
    <row r="6" spans="1:8" s="33" customFormat="1" x14ac:dyDescent="0.25">
      <c r="A6" s="33" t="s">
        <v>366</v>
      </c>
      <c r="B6" s="34">
        <v>-2777863.2534133196</v>
      </c>
      <c r="C6" s="34">
        <v>-6053179.894061685</v>
      </c>
      <c r="D6" s="34">
        <v>52375950.687277615</v>
      </c>
      <c r="E6" s="34">
        <v>147909804.75927672</v>
      </c>
      <c r="F6" s="34">
        <v>148958185.0945734</v>
      </c>
      <c r="G6" s="34">
        <v>150444581.82993665</v>
      </c>
      <c r="H6" s="34">
        <v>152377585.15271017</v>
      </c>
    </row>
    <row r="7" spans="1:8" s="35" customFormat="1" x14ac:dyDescent="0.25">
      <c r="A7" s="35" t="s">
        <v>367</v>
      </c>
      <c r="B7" s="36">
        <f>B5+B6</f>
      </c>
      <c r="C7" s="36">
        <f>C5+C6</f>
      </c>
      <c r="D7" s="36">
        <f>D5+D6</f>
      </c>
      <c r="E7" s="36">
        <f>E5+E6</f>
      </c>
      <c r="F7" s="36">
        <f>F5+F6</f>
      </c>
      <c r="G7" s="36">
        <f>G5+G6</f>
      </c>
      <c r="H7" s="36">
        <f>H5+H6</f>
      </c>
    </row>
    <row r="9" spans="1:1" s="31" customFormat="1" x14ac:dyDescent="0.25">
      <c r="A9" s="31" t="s">
        <v>368</v>
      </c>
    </row>
    <row r="10" spans="1:8" s="33" customFormat="1" x14ac:dyDescent="0.25">
      <c r="A10" s="33" t="s">
        <v>369</v>
      </c>
      <c r="B10" s="34">
        <v>74641004.39543025</v>
      </c>
      <c r="C10" s="34">
        <v>122729722.8499308</v>
      </c>
      <c r="D10" s="34">
        <v>0</v>
      </c>
      <c r="E10" s="34">
        <v>0</v>
      </c>
      <c r="F10" s="34">
        <v>0</v>
      </c>
      <c r="G10" s="34">
        <v>0</v>
      </c>
      <c r="H10" s="34">
        <v>0</v>
      </c>
    </row>
    <row r="11" spans="1:8" x14ac:dyDescent="0.25">
      <c r="A11" t="s">
        <v>370</v>
      </c>
      <c r="B11" s="32">
        <v>0</v>
      </c>
      <c r="C11" s="32">
        <v>0</v>
      </c>
      <c r="D11" s="32">
        <v>0</v>
      </c>
      <c r="E11" s="32">
        <v>251334395.75927523</v>
      </c>
      <c r="F11" s="32">
        <v>243776430.42159703</v>
      </c>
      <c r="G11" s="32">
        <v>235792136.43035242</v>
      </c>
      <c r="H11" s="32">
        <v>227357465.49837255</v>
      </c>
    </row>
    <row r="12" spans="1:8" s="33" customFormat="1" x14ac:dyDescent="0.25">
      <c r="A12" s="33" t="s">
        <v>371</v>
      </c>
      <c r="B12" s="34">
        <v>0</v>
      </c>
      <c r="C12" s="34">
        <v>0</v>
      </c>
      <c r="D12" s="34">
        <v>168353046.05977115</v>
      </c>
      <c r="E12" s="34">
        <v>0</v>
      </c>
      <c r="F12" s="34">
        <v>0</v>
      </c>
      <c r="G12" s="34">
        <v>0</v>
      </c>
      <c r="H12" s="34">
        <v>0</v>
      </c>
    </row>
    <row r="13" spans="1:8" s="35" customFormat="1" x14ac:dyDescent="0.25">
      <c r="A13" s="35" t="s">
        <v>372</v>
      </c>
      <c r="B13" s="36">
        <f>B10+B11+B12</f>
      </c>
      <c r="C13" s="36">
        <f>C10+C11+C12</f>
      </c>
      <c r="D13" s="36">
        <f>D10+D11+D12</f>
      </c>
      <c r="E13" s="36">
        <f>E10+E11+E12</f>
      </c>
      <c r="F13" s="36">
        <f>F10+F11+F12</f>
      </c>
      <c r="G13" s="36">
        <f>G10+G11+G12</f>
      </c>
      <c r="H13" s="36">
        <f>H10+H11+H12</f>
      </c>
    </row>
    <row r="15" spans="1:1" s="31" customFormat="1" x14ac:dyDescent="0.25">
      <c r="A15" s="31" t="s">
        <v>373</v>
      </c>
    </row>
    <row r="16" spans="1:8" s="33" customFormat="1" x14ac:dyDescent="0.25">
      <c r="A16" s="33" t="s">
        <v>374</v>
      </c>
      <c r="B16" s="34">
        <v>73210034.42374496</v>
      </c>
      <c r="C16" s="34">
        <v>73210034.42374496</v>
      </c>
      <c r="D16" s="34">
        <v>73210034.42374496</v>
      </c>
      <c r="E16" s="34">
        <v>73210034.42374496</v>
      </c>
      <c r="F16" s="34">
        <v>73210034.42374496</v>
      </c>
      <c r="G16" s="34">
        <v>73210034.42374496</v>
      </c>
      <c r="H16" s="34">
        <v>73210034.42374496</v>
      </c>
    </row>
    <row r="17" spans="1:8" x14ac:dyDescent="0.25">
      <c r="A17" t="s">
        <v>375</v>
      </c>
      <c r="B17" s="32">
        <v>-1560321.9494429012</v>
      </c>
      <c r="C17" s="32">
        <v>2366051.896899586</v>
      </c>
      <c r="D17" s="32">
        <v>13467328.30589409</v>
      </c>
      <c r="E17" s="32">
        <v>19744686.87063955</v>
      </c>
      <c r="F17" s="32">
        <v>22075886.735864844</v>
      </c>
      <c r="G17" s="32">
        <v>25271431.65472315</v>
      </c>
      <c r="H17" s="32">
        <v>29363960.10172697</v>
      </c>
    </row>
    <row r="18" spans="1:8" s="35" customFormat="1" x14ac:dyDescent="0.25">
      <c r="A18" s="35" t="s">
        <v>376</v>
      </c>
      <c r="B18" s="36">
        <f>B16+B17</f>
      </c>
      <c r="C18" s="36">
        <f>C16+C17</f>
      </c>
      <c r="D18" s="36">
        <f>D16+D17</f>
      </c>
      <c r="E18" s="36">
        <f>E16+E17</f>
      </c>
      <c r="F18" s="36">
        <f>F16+F17</f>
      </c>
      <c r="G18" s="36">
        <f>G16+G17</f>
      </c>
      <c r="H18" s="36">
        <f>H16+H17</f>
      </c>
    </row>
    <row r="20" spans="1:8" s="35" customFormat="1" x14ac:dyDescent="0.25">
      <c r="A20" s="35" t="s">
        <v>377</v>
      </c>
      <c r="B20" s="36">
        <f>B13+B18</f>
      </c>
      <c r="C20" s="36">
        <f>C13+C18</f>
      </c>
      <c r="D20" s="36">
        <f>D13+D18</f>
      </c>
      <c r="E20" s="36">
        <f>E13+E18</f>
      </c>
      <c r="F20" s="36">
        <f>F13+F18</f>
      </c>
      <c r="G20" s="36">
        <f>G13+G18</f>
      </c>
      <c r="H20" s="36">
        <f>H13+H18</f>
      </c>
    </row>
    <row r="21" spans="1:8" x14ac:dyDescent="0.25">
      <c r="A21" t="s">
        <v>378</v>
      </c>
      <c r="B21" s="32">
        <f>B7-B20</f>
      </c>
      <c r="C21" s="32">
        <f>C7-C20</f>
      </c>
      <c r="D21" s="32">
        <f>D7-D20</f>
      </c>
      <c r="E21" s="32">
        <f>E7-E20</f>
      </c>
      <c r="F21" s="32">
        <f>F7-F20</f>
      </c>
      <c r="G21" s="32">
        <f>G7-G20</f>
      </c>
      <c r="H21" s="32">
        <f>H7-H20</f>
      </c>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55"/>
  <sheetViews>
    <sheetView workbookViewId="0" showGridLines="0">
      <pane xSplit="2" ySplit="1" topLeftCell="C2" activePane="bottomRight" state="frozen"/>
      <selection pane="bottomRight"/>
    </sheetView>
  </sheetViews>
  <sheetFormatPr defaultRowHeight="15" outlineLevelRow="0" outlineLevelCol="0" x14ac:dyDescent="55"/>
  <cols>
    <col min="1" max="1" width="28" customWidth="1"/>
    <col min="2" max="2" width="16" customWidth="1"/>
    <col min="3" max="86" width="14" customWidth="1"/>
  </cols>
  <sheetData>
    <row r="1" ht="28" customHeight="1" spans="1:86" s="30" customFormat="1" x14ac:dyDescent="0.25">
      <c r="A1" s="30" t="s">
        <v>379</v>
      </c>
      <c r="B1" s="30" t="s">
        <v>57</v>
      </c>
      <c r="C1" s="30" t="s">
        <v>139</v>
      </c>
      <c r="D1" s="30" t="s">
        <v>140</v>
      </c>
      <c r="E1" s="30" t="s">
        <v>141</v>
      </c>
      <c r="F1" s="30" t="s">
        <v>142</v>
      </c>
      <c r="G1" s="30" t="s">
        <v>143</v>
      </c>
      <c r="H1" s="30" t="s">
        <v>144</v>
      </c>
      <c r="I1" s="30" t="s">
        <v>145</v>
      </c>
      <c r="J1" s="30" t="s">
        <v>146</v>
      </c>
      <c r="K1" s="30" t="s">
        <v>147</v>
      </c>
      <c r="L1" s="30" t="s">
        <v>148</v>
      </c>
      <c r="M1" s="30" t="s">
        <v>149</v>
      </c>
      <c r="N1" s="30" t="s">
        <v>150</v>
      </c>
      <c r="O1" s="30" t="s">
        <v>151</v>
      </c>
      <c r="P1" s="30" t="s">
        <v>152</v>
      </c>
      <c r="Q1" s="30" t="s">
        <v>153</v>
      </c>
      <c r="R1" s="30" t="s">
        <v>154</v>
      </c>
      <c r="S1" s="30" t="s">
        <v>155</v>
      </c>
      <c r="T1" s="30" t="s">
        <v>156</v>
      </c>
      <c r="U1" s="30" t="s">
        <v>157</v>
      </c>
      <c r="V1" s="30" t="s">
        <v>158</v>
      </c>
      <c r="W1" s="30" t="s">
        <v>159</v>
      </c>
      <c r="X1" s="30" t="s">
        <v>160</v>
      </c>
      <c r="Y1" s="30" t="s">
        <v>161</v>
      </c>
      <c r="Z1" s="30" t="s">
        <v>162</v>
      </c>
      <c r="AA1" s="30" t="s">
        <v>163</v>
      </c>
      <c r="AB1" s="30" t="s">
        <v>164</v>
      </c>
      <c r="AC1" s="30" t="s">
        <v>165</v>
      </c>
      <c r="AD1" s="30" t="s">
        <v>166</v>
      </c>
      <c r="AE1" s="30" t="s">
        <v>167</v>
      </c>
      <c r="AF1" s="30" t="s">
        <v>168</v>
      </c>
      <c r="AG1" s="30" t="s">
        <v>169</v>
      </c>
      <c r="AH1" s="30" t="s">
        <v>170</v>
      </c>
      <c r="AI1" s="30" t="s">
        <v>171</v>
      </c>
      <c r="AJ1" s="30" t="s">
        <v>172</v>
      </c>
      <c r="AK1" s="30" t="s">
        <v>173</v>
      </c>
      <c r="AL1" s="30" t="s">
        <v>174</v>
      </c>
      <c r="AM1" s="30" t="s">
        <v>175</v>
      </c>
      <c r="AN1" s="30" t="s">
        <v>176</v>
      </c>
      <c r="AO1" s="30" t="s">
        <v>177</v>
      </c>
      <c r="AP1" s="30" t="s">
        <v>178</v>
      </c>
      <c r="AQ1" s="30" t="s">
        <v>179</v>
      </c>
      <c r="AR1" s="30" t="s">
        <v>180</v>
      </c>
      <c r="AS1" s="30" t="s">
        <v>181</v>
      </c>
      <c r="AT1" s="30" t="s">
        <v>182</v>
      </c>
      <c r="AU1" s="30" t="s">
        <v>183</v>
      </c>
      <c r="AV1" s="30" t="s">
        <v>184</v>
      </c>
      <c r="AW1" s="30" t="s">
        <v>185</v>
      </c>
      <c r="AX1" s="30" t="s">
        <v>186</v>
      </c>
      <c r="AY1" s="30" t="s">
        <v>187</v>
      </c>
      <c r="AZ1" s="30" t="s">
        <v>188</v>
      </c>
      <c r="BA1" s="30" t="s">
        <v>189</v>
      </c>
      <c r="BB1" s="30" t="s">
        <v>190</v>
      </c>
      <c r="BC1" s="30" t="s">
        <v>191</v>
      </c>
      <c r="BD1" s="30" t="s">
        <v>192</v>
      </c>
      <c r="BE1" s="30" t="s">
        <v>193</v>
      </c>
      <c r="BF1" s="30" t="s">
        <v>194</v>
      </c>
      <c r="BG1" s="30" t="s">
        <v>195</v>
      </c>
      <c r="BH1" s="30" t="s">
        <v>196</v>
      </c>
      <c r="BI1" s="30" t="s">
        <v>197</v>
      </c>
      <c r="BJ1" s="30" t="s">
        <v>198</v>
      </c>
      <c r="BK1" s="30" t="s">
        <v>199</v>
      </c>
      <c r="BL1" s="30" t="s">
        <v>200</v>
      </c>
      <c r="BM1" s="30" t="s">
        <v>201</v>
      </c>
      <c r="BN1" s="30" t="s">
        <v>202</v>
      </c>
      <c r="BO1" s="30" t="s">
        <v>203</v>
      </c>
      <c r="BP1" s="30" t="s">
        <v>204</v>
      </c>
      <c r="BQ1" s="30" t="s">
        <v>205</v>
      </c>
      <c r="BR1" s="30" t="s">
        <v>206</v>
      </c>
      <c r="BS1" s="30" t="s">
        <v>207</v>
      </c>
      <c r="BT1" s="30" t="s">
        <v>208</v>
      </c>
      <c r="BU1" s="30" t="s">
        <v>209</v>
      </c>
      <c r="BV1" s="30" t="s">
        <v>210</v>
      </c>
      <c r="BW1" s="30" t="s">
        <v>211</v>
      </c>
      <c r="BX1" s="30" t="s">
        <v>212</v>
      </c>
      <c r="BY1" s="30" t="s">
        <v>213</v>
      </c>
      <c r="BZ1" s="30" t="s">
        <v>214</v>
      </c>
      <c r="CA1" s="30" t="s">
        <v>215</v>
      </c>
      <c r="CB1" s="30" t="s">
        <v>216</v>
      </c>
      <c r="CC1" s="30" t="s">
        <v>217</v>
      </c>
      <c r="CD1" s="30" t="s">
        <v>218</v>
      </c>
      <c r="CE1" s="30" t="s">
        <v>219</v>
      </c>
      <c r="CF1" s="30" t="s">
        <v>220</v>
      </c>
      <c r="CG1" s="30" t="s">
        <v>221</v>
      </c>
      <c r="CH1" s="30" t="s">
        <v>222</v>
      </c>
    </row>
    <row r="2" spans="1:1" x14ac:dyDescent="0.25">
      <c r="A2" s="44" t="s">
        <v>380</v>
      </c>
    </row>
    <row r="3" hidden="1" spans="1:86" x14ac:dyDescent="0.25">
      <c r="A3" t="s">
        <v>381</v>
      </c>
      <c r="C3" s="45">
        <v>46136.43911535879</v>
      </c>
      <c r="D3" s="45">
        <v>46166.43911535879</v>
      </c>
      <c r="E3" s="45">
        <v>46197.43911535879</v>
      </c>
      <c r="F3" s="45">
        <v>46227.43911535879</v>
      </c>
      <c r="G3" s="45">
        <v>46258.43911535879</v>
      </c>
      <c r="H3" s="45">
        <v>46289.43911535879</v>
      </c>
      <c r="I3" s="45">
        <v>46319.43911535879</v>
      </c>
      <c r="J3" s="45">
        <v>46350.480782025465</v>
      </c>
      <c r="K3" s="45">
        <v>46380.480782025465</v>
      </c>
      <c r="L3" s="45">
        <v>46411.480782025465</v>
      </c>
      <c r="M3" s="45">
        <v>46442.480782025465</v>
      </c>
      <c r="N3" s="45">
        <v>46470.480782025465</v>
      </c>
      <c r="O3" s="45">
        <v>46501.43911535879</v>
      </c>
      <c r="P3" s="45">
        <v>46531.43911535879</v>
      </c>
      <c r="Q3" s="45">
        <v>46562.43911535879</v>
      </c>
      <c r="R3" s="45">
        <v>46592.43911535879</v>
      </c>
      <c r="S3" s="45">
        <v>46623.43911535879</v>
      </c>
      <c r="T3" s="45">
        <v>46654.43911535879</v>
      </c>
      <c r="U3" s="45">
        <v>46684.43911535879</v>
      </c>
      <c r="V3" s="45">
        <v>46715.480782025465</v>
      </c>
      <c r="W3" s="45">
        <v>46745.480782025465</v>
      </c>
      <c r="X3" s="45">
        <v>46776.480782025465</v>
      </c>
      <c r="Y3" s="45">
        <v>46807.480782025465</v>
      </c>
      <c r="Z3" s="45">
        <v>46836.43911535879</v>
      </c>
      <c r="AA3" s="45">
        <v>46867.43911535879</v>
      </c>
      <c r="AB3" s="45">
        <v>46897.43911535879</v>
      </c>
      <c r="AC3" s="45">
        <v>46928.43911535879</v>
      </c>
      <c r="AD3" s="45">
        <v>46958.43911535879</v>
      </c>
      <c r="AE3" s="45">
        <v>46989.43911535879</v>
      </c>
      <c r="AF3" s="45">
        <v>47020.43911535879</v>
      </c>
      <c r="AG3" s="45">
        <v>47050.43911535879</v>
      </c>
      <c r="AH3" s="45">
        <v>47081.480782025465</v>
      </c>
      <c r="AI3" s="45">
        <v>47111.480782025465</v>
      </c>
      <c r="AJ3" s="45">
        <v>47142.480782025465</v>
      </c>
      <c r="AK3" s="45">
        <v>47173.480782025465</v>
      </c>
      <c r="AL3" s="45">
        <v>47201.43911535879</v>
      </c>
      <c r="AM3" s="45">
        <v>47232.43911535879</v>
      </c>
      <c r="AN3" s="45">
        <v>47262.43911535879</v>
      </c>
      <c r="AO3" s="45">
        <v>47293.43911535879</v>
      </c>
      <c r="AP3" s="45">
        <v>47323.43911535879</v>
      </c>
      <c r="AQ3" s="45">
        <v>47354.43911535879</v>
      </c>
      <c r="AR3" s="45">
        <v>47385.43911535879</v>
      </c>
      <c r="AS3" s="45">
        <v>47415.43911535879</v>
      </c>
      <c r="AT3" s="45">
        <v>47446.480782025465</v>
      </c>
      <c r="AU3" s="45">
        <v>47476.480782025465</v>
      </c>
      <c r="AV3" s="45">
        <v>47507.480782025465</v>
      </c>
      <c r="AW3" s="45">
        <v>47538.480782025465</v>
      </c>
      <c r="AX3" s="45">
        <v>47566.480782025465</v>
      </c>
      <c r="AY3" s="45">
        <v>47597.43911535879</v>
      </c>
      <c r="AZ3" s="45">
        <v>47627.43911535879</v>
      </c>
      <c r="BA3" s="45">
        <v>47658.43911535879</v>
      </c>
      <c r="BB3" s="45">
        <v>47688.43911535879</v>
      </c>
      <c r="BC3" s="45">
        <v>47719.43911535879</v>
      </c>
      <c r="BD3" s="45">
        <v>47750.43911535879</v>
      </c>
      <c r="BE3" s="45">
        <v>47780.43911535879</v>
      </c>
      <c r="BF3" s="45">
        <v>47811.480782025465</v>
      </c>
      <c r="BG3" s="45">
        <v>47841.480782025465</v>
      </c>
      <c r="BH3" s="45">
        <v>47872.480782025465</v>
      </c>
      <c r="BI3" s="45">
        <v>47903.480782025465</v>
      </c>
      <c r="BJ3" s="45">
        <v>47931.480782025465</v>
      </c>
      <c r="BK3" s="45">
        <v>47962.43911535879</v>
      </c>
      <c r="BL3" s="45">
        <v>47992.43911535879</v>
      </c>
      <c r="BM3" s="45">
        <v>48023.43911535879</v>
      </c>
      <c r="BN3" s="45">
        <v>48053.43911535879</v>
      </c>
      <c r="BO3" s="45">
        <v>48084.43911535879</v>
      </c>
      <c r="BP3" s="45">
        <v>48115.43911535879</v>
      </c>
      <c r="BQ3" s="45">
        <v>48145.43911535879</v>
      </c>
      <c r="BR3" s="45">
        <v>48176.480782025465</v>
      </c>
      <c r="BS3" s="45">
        <v>48206.480782025465</v>
      </c>
      <c r="BT3" s="45">
        <v>48237.480782025465</v>
      </c>
      <c r="BU3" s="45">
        <v>48268.480782025465</v>
      </c>
      <c r="BV3" s="45">
        <v>48297.480782025465</v>
      </c>
      <c r="BW3" s="45">
        <v>48328.43911535879</v>
      </c>
      <c r="BX3" s="45">
        <v>48358.43911535879</v>
      </c>
      <c r="BY3" s="45">
        <v>48389.43911535879</v>
      </c>
      <c r="BZ3" s="45">
        <v>48419.43911535879</v>
      </c>
      <c r="CA3" s="45">
        <v>48450.43911535879</v>
      </c>
      <c r="CB3" s="45">
        <v>48481.43911535879</v>
      </c>
      <c r="CC3" s="45">
        <v>48511.43911535879</v>
      </c>
      <c r="CD3" s="45">
        <v>48542.480782025465</v>
      </c>
      <c r="CE3" s="45">
        <v>48572.480782025465</v>
      </c>
      <c r="CF3" s="45">
        <v>48603.480782025465</v>
      </c>
      <c r="CG3" s="45">
        <v>48634.480782025465</v>
      </c>
      <c r="CH3" s="45">
        <v>48662.480782025465</v>
      </c>
    </row>
    <row r="4" spans="1:86" s="33" customFormat="1" x14ac:dyDescent="0.25">
      <c r="A4" s="46" t="s">
        <v>382</v>
      </c>
      <c r="B4" s="47">
        <f>SUM(C4:CH4)</f>
      </c>
      <c r="C4" s="34">
        <v>-78210338.3749735</v>
      </c>
      <c r="D4" s="34">
        <v>-3292700.1038163826</v>
      </c>
      <c r="E4" s="34">
        <v>-3723109.426990009</v>
      </c>
      <c r="F4" s="34">
        <v>-4002343.2483660765</v>
      </c>
      <c r="G4" s="34">
        <v>-10074722.181048732</v>
      </c>
      <c r="H4" s="34">
        <v>-8138961.33151794</v>
      </c>
      <c r="I4" s="34">
        <v>-7344209.834928655</v>
      </c>
      <c r="J4" s="34">
        <v>-6559382.791076884</v>
      </c>
      <c r="K4" s="34">
        <v>-6465771.546191307</v>
      </c>
      <c r="L4" s="34">
        <v>-6231308.43830314</v>
      </c>
      <c r="M4" s="34">
        <v>-5876941.593060609</v>
      </c>
      <c r="N4" s="34">
        <v>-5945219.30342955</v>
      </c>
      <c r="O4" s="34">
        <v>-5215758.807274386</v>
      </c>
      <c r="P4" s="34">
        <v>-4718188.664862465</v>
      </c>
      <c r="Q4" s="34">
        <v>-5197580.157152055</v>
      </c>
      <c r="R4" s="34">
        <v>-4878965.081290486</v>
      </c>
      <c r="S4" s="34">
        <v>-4493236.602058352</v>
      </c>
      <c r="T4" s="34">
        <v>-4363669.664939459</v>
      </c>
      <c r="U4" s="34">
        <v>-3761249.1095992</v>
      </c>
      <c r="V4" s="34">
        <v>-4064108.454531122</v>
      </c>
      <c r="W4" s="34">
        <v>-3701497.9394136323</v>
      </c>
      <c r="X4" s="34">
        <v>3246909.5616379306</v>
      </c>
      <c r="Y4" s="34">
        <v>-389318.5223131986</v>
      </c>
      <c r="Z4" s="34">
        <v>-51184.42937076263</v>
      </c>
      <c r="AA4" s="34">
        <v>1379610.7003654637</v>
      </c>
      <c r="AB4" s="34">
        <v>7001300.375084705</v>
      </c>
      <c r="AC4" s="34">
        <v>1782894.6666666665</v>
      </c>
      <c r="AD4" s="34">
        <v>3429749.3541666665</v>
      </c>
      <c r="AE4" s="34">
        <v>1782894.6666666665</v>
      </c>
      <c r="AF4" s="34">
        <v>1782894.6666666665</v>
      </c>
      <c r="AG4" s="34">
        <v>3429749.3541666665</v>
      </c>
      <c r="AH4" s="34">
        <v>1782894.6666666665</v>
      </c>
      <c r="AI4" s="34">
        <v>1782894.6666666665</v>
      </c>
      <c r="AJ4" s="34">
        <v>3429749.3541666665</v>
      </c>
      <c r="AK4" s="34">
        <v>1799135.8933333335</v>
      </c>
      <c r="AL4" s="34">
        <v>2799135.8933333335</v>
      </c>
      <c r="AM4" s="34">
        <v>4487161.948020833</v>
      </c>
      <c r="AN4" s="34">
        <v>2799135.8933333335</v>
      </c>
      <c r="AO4" s="34">
        <v>2818010.8933333335</v>
      </c>
      <c r="AP4" s="34">
        <v>2818010.8933333335</v>
      </c>
      <c r="AQ4" s="34">
        <v>1818010.8933333335</v>
      </c>
      <c r="AR4" s="34">
        <v>1818010.8933333335</v>
      </c>
      <c r="AS4" s="34">
        <v>1818010.8933333335</v>
      </c>
      <c r="AT4" s="34">
        <v>1818010.8933333335</v>
      </c>
      <c r="AU4" s="34">
        <v>1818010.8933333335</v>
      </c>
      <c r="AV4" s="34">
        <v>1818010.8933333335</v>
      </c>
      <c r="AW4" s="34">
        <v>1834575.9028666667</v>
      </c>
      <c r="AX4" s="34">
        <v>1834575.9028666667</v>
      </c>
      <c r="AY4" s="34">
        <v>1834575.9028666667</v>
      </c>
      <c r="AZ4" s="34">
        <v>1834575.9028666667</v>
      </c>
      <c r="BA4" s="34">
        <v>1853815.9028666667</v>
      </c>
      <c r="BB4" s="34">
        <v>1853815.9028666667</v>
      </c>
      <c r="BC4" s="34">
        <v>1853815.9028666667</v>
      </c>
      <c r="BD4" s="34">
        <v>1853815.9028666667</v>
      </c>
      <c r="BE4" s="34">
        <v>1853815.9028666667</v>
      </c>
      <c r="BF4" s="34">
        <v>1853815.9028666667</v>
      </c>
      <c r="BG4" s="34">
        <v>1853815.9028666667</v>
      </c>
      <c r="BH4" s="34">
        <v>1853815.9028666667</v>
      </c>
      <c r="BI4" s="34">
        <v>1870711.1448823335</v>
      </c>
      <c r="BJ4" s="34">
        <v>1870711.1448823335</v>
      </c>
      <c r="BK4" s="34">
        <v>1870711.1448823335</v>
      </c>
      <c r="BL4" s="34">
        <v>1870711.1448823335</v>
      </c>
      <c r="BM4" s="34">
        <v>1890323.1323823337</v>
      </c>
      <c r="BN4" s="34">
        <v>1890323.1323823337</v>
      </c>
      <c r="BO4" s="34">
        <v>1890323.1323823337</v>
      </c>
      <c r="BP4" s="34">
        <v>1890323.1323823337</v>
      </c>
      <c r="BQ4" s="34">
        <v>1890323.1323823337</v>
      </c>
      <c r="BR4" s="34">
        <v>1890323.1323823337</v>
      </c>
      <c r="BS4" s="34">
        <v>1890323.1323823337</v>
      </c>
      <c r="BT4" s="34">
        <v>1890323.1323823337</v>
      </c>
      <c r="BU4" s="34">
        <v>1907555.1848372717</v>
      </c>
      <c r="BV4" s="34">
        <v>1907555.1848372717</v>
      </c>
      <c r="BW4" s="34">
        <v>1907555.1848372717</v>
      </c>
      <c r="BX4" s="34">
        <v>1907555.1848372717</v>
      </c>
      <c r="BY4" s="34">
        <v>1927546.2792747712</v>
      </c>
      <c r="BZ4" s="34">
        <v>1927546.2792747712</v>
      </c>
      <c r="CA4" s="34">
        <v>1927546.2792747712</v>
      </c>
      <c r="CB4" s="34">
        <v>1927546.2792747712</v>
      </c>
      <c r="CC4" s="34">
        <v>1927546.2792747712</v>
      </c>
      <c r="CD4" s="34">
        <v>1927546.2792747712</v>
      </c>
      <c r="CE4" s="34">
        <v>1927546.2792747712</v>
      </c>
      <c r="CF4" s="34">
        <v>1927546.2792747712</v>
      </c>
      <c r="CG4" s="34">
        <v>1945121.851017741</v>
      </c>
      <c r="CH4" s="34">
        <v>409884007.137533</v>
      </c>
    </row>
    <row r="5" spans="1:86" x14ac:dyDescent="0.25">
      <c r="A5" s="48" t="s">
        <v>383</v>
      </c>
      <c r="B5" s="49">
        <f>SUM(C5:CH5)</f>
      </c>
      <c r="C5" s="32">
        <v>-73210034.42800085</v>
      </c>
      <c r="D5" s="32">
        <v>0</v>
      </c>
      <c r="E5" s="32">
        <v>256500.00000000047</v>
      </c>
      <c r="F5" s="32">
        <v>0</v>
      </c>
      <c r="G5" s="32">
        <v>0</v>
      </c>
      <c r="H5" s="32">
        <v>0</v>
      </c>
      <c r="I5" s="32">
        <v>0</v>
      </c>
      <c r="J5" s="32">
        <v>256500</v>
      </c>
      <c r="K5" s="32">
        <v>0</v>
      </c>
      <c r="L5" s="32">
        <v>0</v>
      </c>
      <c r="M5" s="32">
        <v>191250</v>
      </c>
      <c r="N5" s="32">
        <v>0</v>
      </c>
      <c r="O5" s="32">
        <v>196031.25</v>
      </c>
      <c r="P5" s="32">
        <v>589631.25</v>
      </c>
      <c r="Q5" s="32">
        <v>0</v>
      </c>
      <c r="R5" s="32">
        <v>196031.25</v>
      </c>
      <c r="S5" s="32">
        <v>-9.313225746154785e-10</v>
      </c>
      <c r="T5" s="32">
        <v>9.313225746154785e-10</v>
      </c>
      <c r="U5" s="32">
        <v>458943.75</v>
      </c>
      <c r="V5" s="32">
        <v>-4.656612873077393e-10</v>
      </c>
      <c r="W5" s="32">
        <v>196031.25000000093</v>
      </c>
      <c r="X5" s="32">
        <v>6970000</v>
      </c>
      <c r="Y5" s="32">
        <v>814144.6666666667</v>
      </c>
      <c r="Z5" s="32">
        <v>1077057.1666666667</v>
      </c>
      <c r="AA5" s="32">
        <v>2460999.3541666665</v>
      </c>
      <c r="AB5" s="32">
        <v>48173174.009928435</v>
      </c>
      <c r="AC5" s="32">
        <v>99364.2060689549</v>
      </c>
      <c r="AD5" s="32">
        <v>1746218.893568955</v>
      </c>
      <c r="AE5" s="32">
        <v>99364.2060689549</v>
      </c>
      <c r="AF5" s="32">
        <v>99364.2060689549</v>
      </c>
      <c r="AG5" s="32">
        <v>1746218.893568955</v>
      </c>
      <c r="AH5" s="32">
        <v>99364.2060689549</v>
      </c>
      <c r="AI5" s="32">
        <v>99364.2060689549</v>
      </c>
      <c r="AJ5" s="32">
        <v>1746218.893568955</v>
      </c>
      <c r="AK5" s="32">
        <v>115605.43273562193</v>
      </c>
      <c r="AL5" s="32">
        <v>1115605.432735622</v>
      </c>
      <c r="AM5" s="32">
        <v>2803631.487423121</v>
      </c>
      <c r="AN5" s="32">
        <v>1115605.432735622</v>
      </c>
      <c r="AO5" s="32">
        <v>82322981.39356218</v>
      </c>
      <c r="AP5" s="32">
        <v>1051950.8114054475</v>
      </c>
      <c r="AQ5" s="32">
        <v>51950.811405447545</v>
      </c>
      <c r="AR5" s="32">
        <v>51950.811405447545</v>
      </c>
      <c r="AS5" s="32">
        <v>51950.81140544731</v>
      </c>
      <c r="AT5" s="32">
        <v>51950.81140544731</v>
      </c>
      <c r="AU5" s="32">
        <v>51950.81140544731</v>
      </c>
      <c r="AV5" s="32">
        <v>51950.81140544731</v>
      </c>
      <c r="AW5" s="32">
        <v>68515.82093878044</v>
      </c>
      <c r="AX5" s="32">
        <v>68515.82093878044</v>
      </c>
      <c r="AY5" s="32">
        <v>68515.82093878044</v>
      </c>
      <c r="AZ5" s="32">
        <v>68515.82093878044</v>
      </c>
      <c r="BA5" s="32">
        <v>87755.8209387802</v>
      </c>
      <c r="BB5" s="32">
        <v>87755.8209387802</v>
      </c>
      <c r="BC5" s="32">
        <v>87755.8209387802</v>
      </c>
      <c r="BD5" s="32">
        <v>87755.82093877997</v>
      </c>
      <c r="BE5" s="32">
        <v>87755.82093877997</v>
      </c>
      <c r="BF5" s="32">
        <v>87755.82093877997</v>
      </c>
      <c r="BG5" s="32">
        <v>87755.82093877997</v>
      </c>
      <c r="BH5" s="32">
        <v>87755.82093877997</v>
      </c>
      <c r="BI5" s="32">
        <v>104651.06295444653</v>
      </c>
      <c r="BJ5" s="32">
        <v>104651.06295444677</v>
      </c>
      <c r="BK5" s="32">
        <v>104651.06295444677</v>
      </c>
      <c r="BL5" s="32">
        <v>104651.06295444653</v>
      </c>
      <c r="BM5" s="32">
        <v>124263.05045444681</v>
      </c>
      <c r="BN5" s="32">
        <v>124263.05045444681</v>
      </c>
      <c r="BO5" s="32">
        <v>124263.05045444681</v>
      </c>
      <c r="BP5" s="32">
        <v>124263.05045444658</v>
      </c>
      <c r="BQ5" s="32">
        <v>124263.05045444658</v>
      </c>
      <c r="BR5" s="32">
        <v>124263.05045444658</v>
      </c>
      <c r="BS5" s="32">
        <v>124263.05045444658</v>
      </c>
      <c r="BT5" s="32">
        <v>124263.05045444635</v>
      </c>
      <c r="BU5" s="32">
        <v>141495.1029093843</v>
      </c>
      <c r="BV5" s="32">
        <v>141495.1029093843</v>
      </c>
      <c r="BW5" s="32">
        <v>141495.10290938383</v>
      </c>
      <c r="BX5" s="32">
        <v>141495.10290938406</v>
      </c>
      <c r="BY5" s="32">
        <v>161486.19734688336</v>
      </c>
      <c r="BZ5" s="32">
        <v>161486.1973468836</v>
      </c>
      <c r="CA5" s="32">
        <v>161486.19734688336</v>
      </c>
      <c r="CB5" s="32">
        <v>161486.19734688336</v>
      </c>
      <c r="CC5" s="32">
        <v>161486.19734688336</v>
      </c>
      <c r="CD5" s="32">
        <v>161486.19734688313</v>
      </c>
      <c r="CE5" s="32">
        <v>161486.19734688336</v>
      </c>
      <c r="CF5" s="32">
        <v>161486.19734688313</v>
      </c>
      <c r="CG5" s="32">
        <v>179061.76908985293</v>
      </c>
      <c r="CH5" s="32">
        <v>180760481.55723262</v>
      </c>
    </row>
    <row r="6" spans="1:86" s="33" customFormat="1" x14ac:dyDescent="0.25">
      <c r="A6" s="46" t="s">
        <v>384</v>
      </c>
      <c r="B6" s="47">
        <f>SUM(C6:CH6)</f>
      </c>
      <c r="C6" s="34">
        <v>-7321003.442800086</v>
      </c>
      <c r="D6" s="34">
        <v>0</v>
      </c>
      <c r="E6" s="34">
        <v>0</v>
      </c>
      <c r="F6" s="34">
        <v>0</v>
      </c>
      <c r="G6" s="34">
        <v>0</v>
      </c>
      <c r="H6" s="34">
        <v>0</v>
      </c>
      <c r="I6" s="34">
        <v>0</v>
      </c>
      <c r="J6" s="34">
        <v>0</v>
      </c>
      <c r="K6" s="34">
        <v>0</v>
      </c>
      <c r="L6" s="34">
        <v>0</v>
      </c>
      <c r="M6" s="34">
        <v>0</v>
      </c>
      <c r="N6" s="34">
        <v>0</v>
      </c>
      <c r="O6" s="34">
        <v>0</v>
      </c>
      <c r="P6" s="34">
        <v>0</v>
      </c>
      <c r="Q6" s="34">
        <v>0</v>
      </c>
      <c r="R6" s="34">
        <v>0</v>
      </c>
      <c r="S6" s="34">
        <v>0</v>
      </c>
      <c r="T6" s="34">
        <v>0</v>
      </c>
      <c r="U6" s="34">
        <v>0</v>
      </c>
      <c r="V6" s="34">
        <v>0</v>
      </c>
      <c r="W6" s="34">
        <v>0</v>
      </c>
      <c r="X6" s="34">
        <v>0</v>
      </c>
      <c r="Y6" s="34">
        <v>0</v>
      </c>
      <c r="Z6" s="34">
        <v>0</v>
      </c>
      <c r="AA6" s="34">
        <v>0</v>
      </c>
      <c r="AB6" s="34">
        <v>0</v>
      </c>
      <c r="AC6" s="34">
        <v>0</v>
      </c>
      <c r="AD6" s="34">
        <v>0</v>
      </c>
      <c r="AE6" s="34">
        <v>0</v>
      </c>
      <c r="AF6" s="34">
        <v>0</v>
      </c>
      <c r="AG6" s="34">
        <v>0</v>
      </c>
      <c r="AH6" s="34">
        <v>0</v>
      </c>
      <c r="AI6" s="34">
        <v>0</v>
      </c>
      <c r="AJ6" s="34">
        <v>0</v>
      </c>
      <c r="AK6" s="34">
        <v>0</v>
      </c>
      <c r="AL6" s="34">
        <v>0</v>
      </c>
      <c r="AM6" s="34">
        <v>0</v>
      </c>
      <c r="AN6" s="34">
        <v>0</v>
      </c>
      <c r="AO6" s="34">
        <v>41486896.02623034</v>
      </c>
      <c r="AP6" s="34">
        <v>525975.4057027238</v>
      </c>
      <c r="AQ6" s="34">
        <v>25975.405702723772</v>
      </c>
      <c r="AR6" s="34">
        <v>25975.405702723772</v>
      </c>
      <c r="AS6" s="34">
        <v>25975.405702723656</v>
      </c>
      <c r="AT6" s="34">
        <v>25975.405702723656</v>
      </c>
      <c r="AU6" s="34">
        <v>25975.405702723656</v>
      </c>
      <c r="AV6" s="34">
        <v>25975.405702723656</v>
      </c>
      <c r="AW6" s="34">
        <v>34257.91046939022</v>
      </c>
      <c r="AX6" s="34">
        <v>34257.91046939022</v>
      </c>
      <c r="AY6" s="34">
        <v>34257.91046939022</v>
      </c>
      <c r="AZ6" s="34">
        <v>34257.91046939022</v>
      </c>
      <c r="BA6" s="34">
        <v>43877.9104693901</v>
      </c>
      <c r="BB6" s="34">
        <v>43877.9104693901</v>
      </c>
      <c r="BC6" s="34">
        <v>43877.9104693901</v>
      </c>
      <c r="BD6" s="34">
        <v>43877.910469389986</v>
      </c>
      <c r="BE6" s="34">
        <v>43877.910469389986</v>
      </c>
      <c r="BF6" s="34">
        <v>43877.910469389986</v>
      </c>
      <c r="BG6" s="34">
        <v>43877.910469389986</v>
      </c>
      <c r="BH6" s="34">
        <v>43877.910469389986</v>
      </c>
      <c r="BI6" s="34">
        <v>52325.53147722327</v>
      </c>
      <c r="BJ6" s="34">
        <v>52325.53147722338</v>
      </c>
      <c r="BK6" s="34">
        <v>52325.53147722338</v>
      </c>
      <c r="BL6" s="34">
        <v>52325.53147722327</v>
      </c>
      <c r="BM6" s="34">
        <v>62131.52522722341</v>
      </c>
      <c r="BN6" s="34">
        <v>62131.52522722341</v>
      </c>
      <c r="BO6" s="34">
        <v>62131.52522722341</v>
      </c>
      <c r="BP6" s="34">
        <v>62131.52522722329</v>
      </c>
      <c r="BQ6" s="34">
        <v>62131.52522722329</v>
      </c>
      <c r="BR6" s="34">
        <v>62131.52522722329</v>
      </c>
      <c r="BS6" s="34">
        <v>62131.52522722329</v>
      </c>
      <c r="BT6" s="34">
        <v>62131.525227223174</v>
      </c>
      <c r="BU6" s="34">
        <v>70747.55145469215</v>
      </c>
      <c r="BV6" s="34">
        <v>70747.55145469215</v>
      </c>
      <c r="BW6" s="34">
        <v>70747.55145469191</v>
      </c>
      <c r="BX6" s="34">
        <v>70747.55145469203</v>
      </c>
      <c r="BY6" s="34">
        <v>80743.09867344168</v>
      </c>
      <c r="BZ6" s="34">
        <v>80743.0986734418</v>
      </c>
      <c r="CA6" s="34">
        <v>80743.09867344168</v>
      </c>
      <c r="CB6" s="34">
        <v>80743.09867344168</v>
      </c>
      <c r="CC6" s="34">
        <v>80743.09867344168</v>
      </c>
      <c r="CD6" s="34">
        <v>80743.09867344156</v>
      </c>
      <c r="CE6" s="34">
        <v>80743.09867344168</v>
      </c>
      <c r="CF6" s="34">
        <v>80743.09867344156</v>
      </c>
      <c r="CG6" s="34">
        <v>89530.88454492646</v>
      </c>
      <c r="CH6" s="34">
        <v>90380240.77861631</v>
      </c>
    </row>
    <row r="7" spans="1:86" x14ac:dyDescent="0.25">
      <c r="A7" s="48" t="s">
        <v>385</v>
      </c>
      <c r="B7" s="49">
        <f>SUM(C7:CH7)</f>
      </c>
      <c r="C7" s="32">
        <v>-65889030.98520077</v>
      </c>
      <c r="D7" s="32">
        <v>0</v>
      </c>
      <c r="E7" s="32">
        <v>256499.99999999907</v>
      </c>
      <c r="F7" s="32">
        <v>0</v>
      </c>
      <c r="G7" s="32">
        <v>0</v>
      </c>
      <c r="H7" s="32">
        <v>0</v>
      </c>
      <c r="I7" s="32">
        <v>0</v>
      </c>
      <c r="J7" s="32">
        <v>256500</v>
      </c>
      <c r="K7" s="32">
        <v>0</v>
      </c>
      <c r="L7" s="32">
        <v>0</v>
      </c>
      <c r="M7" s="32">
        <v>191250</v>
      </c>
      <c r="N7" s="32">
        <v>0</v>
      </c>
      <c r="O7" s="32">
        <v>196031.25</v>
      </c>
      <c r="P7" s="32">
        <v>589631.25</v>
      </c>
      <c r="Q7" s="32">
        <v>0</v>
      </c>
      <c r="R7" s="32">
        <v>196031.25</v>
      </c>
      <c r="S7" s="32">
        <v>0</v>
      </c>
      <c r="T7" s="32">
        <v>9.313225746154785e-10</v>
      </c>
      <c r="U7" s="32">
        <v>458943.75</v>
      </c>
      <c r="V7" s="32">
        <v>0</v>
      </c>
      <c r="W7" s="32">
        <v>196031.25000000093</v>
      </c>
      <c r="X7" s="32">
        <v>6970000</v>
      </c>
      <c r="Y7" s="32">
        <v>814144.6666666667</v>
      </c>
      <c r="Z7" s="32">
        <v>1077057.1666666667</v>
      </c>
      <c r="AA7" s="32">
        <v>2460999.3541666665</v>
      </c>
      <c r="AB7" s="32">
        <v>48173174.009928435</v>
      </c>
      <c r="AC7" s="32">
        <v>99364.2060689549</v>
      </c>
      <c r="AD7" s="32">
        <v>1746218.893568955</v>
      </c>
      <c r="AE7" s="32">
        <v>99364.2060689549</v>
      </c>
      <c r="AF7" s="32">
        <v>99364.2060689549</v>
      </c>
      <c r="AG7" s="32">
        <v>1746218.893568955</v>
      </c>
      <c r="AH7" s="32">
        <v>99364.2060689549</v>
      </c>
      <c r="AI7" s="32">
        <v>99364.2060689549</v>
      </c>
      <c r="AJ7" s="32">
        <v>1746218.893568955</v>
      </c>
      <c r="AK7" s="32">
        <v>115605.43273562193</v>
      </c>
      <c r="AL7" s="32">
        <v>1115605.432735622</v>
      </c>
      <c r="AM7" s="32">
        <v>2803631.487423121</v>
      </c>
      <c r="AN7" s="32">
        <v>1115605.432735622</v>
      </c>
      <c r="AO7" s="32">
        <v>40836085.36733185</v>
      </c>
      <c r="AP7" s="32">
        <v>525975.4057027238</v>
      </c>
      <c r="AQ7" s="32">
        <v>25975.405702723772</v>
      </c>
      <c r="AR7" s="32">
        <v>25975.405702723772</v>
      </c>
      <c r="AS7" s="32">
        <v>25975.405702723656</v>
      </c>
      <c r="AT7" s="32">
        <v>25975.405702723656</v>
      </c>
      <c r="AU7" s="32">
        <v>25975.405702723656</v>
      </c>
      <c r="AV7" s="32">
        <v>25975.405702723656</v>
      </c>
      <c r="AW7" s="32">
        <v>34257.91046939022</v>
      </c>
      <c r="AX7" s="32">
        <v>34257.91046939022</v>
      </c>
      <c r="AY7" s="32">
        <v>34257.91046939022</v>
      </c>
      <c r="AZ7" s="32">
        <v>34257.91046939022</v>
      </c>
      <c r="BA7" s="32">
        <v>43877.91046939011</v>
      </c>
      <c r="BB7" s="32">
        <v>43877.91046939011</v>
      </c>
      <c r="BC7" s="32">
        <v>43877.91046939011</v>
      </c>
      <c r="BD7" s="32">
        <v>43877.910469389986</v>
      </c>
      <c r="BE7" s="32">
        <v>43877.910469389986</v>
      </c>
      <c r="BF7" s="32">
        <v>43877.910469389986</v>
      </c>
      <c r="BG7" s="32">
        <v>43877.910469389986</v>
      </c>
      <c r="BH7" s="32">
        <v>43877.910469389986</v>
      </c>
      <c r="BI7" s="32">
        <v>52325.53147722327</v>
      </c>
      <c r="BJ7" s="32">
        <v>52325.53147722338</v>
      </c>
      <c r="BK7" s="32">
        <v>52325.53147722338</v>
      </c>
      <c r="BL7" s="32">
        <v>52325.53147722327</v>
      </c>
      <c r="BM7" s="32">
        <v>62131.52522722341</v>
      </c>
      <c r="BN7" s="32">
        <v>62131.52522722341</v>
      </c>
      <c r="BO7" s="32">
        <v>62131.52522722341</v>
      </c>
      <c r="BP7" s="32">
        <v>62131.52522722329</v>
      </c>
      <c r="BQ7" s="32">
        <v>62131.52522722329</v>
      </c>
      <c r="BR7" s="32">
        <v>62131.52522722329</v>
      </c>
      <c r="BS7" s="32">
        <v>62131.52522722329</v>
      </c>
      <c r="BT7" s="32">
        <v>62131.525227223174</v>
      </c>
      <c r="BU7" s="32">
        <v>70747.55145469215</v>
      </c>
      <c r="BV7" s="32">
        <v>70747.55145469215</v>
      </c>
      <c r="BW7" s="32">
        <v>70747.55145469191</v>
      </c>
      <c r="BX7" s="32">
        <v>70747.55145469203</v>
      </c>
      <c r="BY7" s="32">
        <v>80743.09867344168</v>
      </c>
      <c r="BZ7" s="32">
        <v>80743.0986734418</v>
      </c>
      <c r="CA7" s="32">
        <v>80743.09867344168</v>
      </c>
      <c r="CB7" s="32">
        <v>80743.09867344168</v>
      </c>
      <c r="CC7" s="32">
        <v>80743.09867344168</v>
      </c>
      <c r="CD7" s="32">
        <v>80743.09867344156</v>
      </c>
      <c r="CE7" s="32">
        <v>80743.09867344168</v>
      </c>
      <c r="CF7" s="32">
        <v>80743.09867344156</v>
      </c>
      <c r="CG7" s="32">
        <v>89530.88454492646</v>
      </c>
      <c r="CH7" s="32">
        <v>90380240.77861631</v>
      </c>
    </row>
    <row r="8" spans="1:86" s="33" customFormat="1" x14ac:dyDescent="0.25">
      <c r="A8" s="46" t="s">
        <v>386</v>
      </c>
      <c r="B8" s="47">
        <f>SUM(C8:CH8)</f>
      </c>
      <c r="C8" s="34">
        <v>-46122321.68964054</v>
      </c>
      <c r="D8" s="34">
        <v>0</v>
      </c>
      <c r="E8" s="34">
        <v>256499.99999999907</v>
      </c>
      <c r="F8" s="34">
        <v>0</v>
      </c>
      <c r="G8" s="34">
        <v>0</v>
      </c>
      <c r="H8" s="34">
        <v>0</v>
      </c>
      <c r="I8" s="34">
        <v>0</v>
      </c>
      <c r="J8" s="34">
        <v>256500</v>
      </c>
      <c r="K8" s="34">
        <v>0</v>
      </c>
      <c r="L8" s="34">
        <v>0</v>
      </c>
      <c r="M8" s="34">
        <v>191250</v>
      </c>
      <c r="N8" s="34">
        <v>0</v>
      </c>
      <c r="O8" s="34">
        <v>196031.25</v>
      </c>
      <c r="P8" s="34">
        <v>589631.25</v>
      </c>
      <c r="Q8" s="34">
        <v>0</v>
      </c>
      <c r="R8" s="34">
        <v>196031.25</v>
      </c>
      <c r="S8" s="34">
        <v>0</v>
      </c>
      <c r="T8" s="34">
        <v>9.313225746154785e-10</v>
      </c>
      <c r="U8" s="34">
        <v>458943.75</v>
      </c>
      <c r="V8" s="34">
        <v>0</v>
      </c>
      <c r="W8" s="34">
        <v>196031.25000000093</v>
      </c>
      <c r="X8" s="34">
        <v>6970000</v>
      </c>
      <c r="Y8" s="34">
        <v>814144.6666666667</v>
      </c>
      <c r="Z8" s="34">
        <v>1077057.1666666667</v>
      </c>
      <c r="AA8" s="34">
        <v>2460999.3541666665</v>
      </c>
      <c r="AB8" s="34">
        <v>40355345.65723583</v>
      </c>
      <c r="AC8" s="34">
        <v>0</v>
      </c>
      <c r="AD8" s="34">
        <v>0</v>
      </c>
      <c r="AE8" s="34">
        <v>0</v>
      </c>
      <c r="AF8" s="34">
        <v>0</v>
      </c>
      <c r="AG8" s="34">
        <v>0</v>
      </c>
      <c r="AH8" s="34">
        <v>0</v>
      </c>
      <c r="AI8" s="34">
        <v>0</v>
      </c>
      <c r="AJ8" s="34">
        <v>0</v>
      </c>
      <c r="AK8" s="34">
        <v>0</v>
      </c>
      <c r="AL8" s="34">
        <v>0</v>
      </c>
      <c r="AM8" s="34">
        <v>0</v>
      </c>
      <c r="AN8" s="34">
        <v>0</v>
      </c>
      <c r="AO8" s="34">
        <v>27977599.927936345</v>
      </c>
      <c r="AP8" s="34">
        <v>420780.32456217904</v>
      </c>
      <c r="AQ8" s="34">
        <v>20780.32456217902</v>
      </c>
      <c r="AR8" s="34">
        <v>20780.32456217902</v>
      </c>
      <c r="AS8" s="34">
        <v>20780.324562178925</v>
      </c>
      <c r="AT8" s="34">
        <v>20780.324562178925</v>
      </c>
      <c r="AU8" s="34">
        <v>20780.324562178925</v>
      </c>
      <c r="AV8" s="34">
        <v>20780.324562178925</v>
      </c>
      <c r="AW8" s="34">
        <v>27406.328375512177</v>
      </c>
      <c r="AX8" s="34">
        <v>27406.328375512177</v>
      </c>
      <c r="AY8" s="34">
        <v>27406.328375512177</v>
      </c>
      <c r="AZ8" s="34">
        <v>27406.328375512177</v>
      </c>
      <c r="BA8" s="34">
        <v>35102.32837551209</v>
      </c>
      <c r="BB8" s="34">
        <v>35102.32837551209</v>
      </c>
      <c r="BC8" s="34">
        <v>35102.32837551209</v>
      </c>
      <c r="BD8" s="34">
        <v>35102.32837551199</v>
      </c>
      <c r="BE8" s="34">
        <v>35102.32837551199</v>
      </c>
      <c r="BF8" s="34">
        <v>35102.32837551199</v>
      </c>
      <c r="BG8" s="34">
        <v>35102.32837551199</v>
      </c>
      <c r="BH8" s="34">
        <v>35102.32837551199</v>
      </c>
      <c r="BI8" s="34">
        <v>41860.42518177861</v>
      </c>
      <c r="BJ8" s="34">
        <v>41860.42518177871</v>
      </c>
      <c r="BK8" s="34">
        <v>41860.42518177871</v>
      </c>
      <c r="BL8" s="34">
        <v>41860.42518177861</v>
      </c>
      <c r="BM8" s="34">
        <v>49705.22018177873</v>
      </c>
      <c r="BN8" s="34">
        <v>49705.22018177873</v>
      </c>
      <c r="BO8" s="34">
        <v>49705.22018177873</v>
      </c>
      <c r="BP8" s="34">
        <v>49705.22018177863</v>
      </c>
      <c r="BQ8" s="34">
        <v>49705.22018177863</v>
      </c>
      <c r="BR8" s="34">
        <v>49705.22018177863</v>
      </c>
      <c r="BS8" s="34">
        <v>49705.22018177863</v>
      </c>
      <c r="BT8" s="34">
        <v>49705.22018177854</v>
      </c>
      <c r="BU8" s="34">
        <v>56598.04116375372</v>
      </c>
      <c r="BV8" s="34">
        <v>56598.04116375372</v>
      </c>
      <c r="BW8" s="34">
        <v>56598.041163753536</v>
      </c>
      <c r="BX8" s="34">
        <v>56598.04116375363</v>
      </c>
      <c r="BY8" s="34">
        <v>64594.478938753346</v>
      </c>
      <c r="BZ8" s="34">
        <v>64594.47893875344</v>
      </c>
      <c r="CA8" s="34">
        <v>64594.478938753346</v>
      </c>
      <c r="CB8" s="34">
        <v>64594.478938753346</v>
      </c>
      <c r="CC8" s="34">
        <v>64594.478938753346</v>
      </c>
      <c r="CD8" s="34">
        <v>64594.47893875325</v>
      </c>
      <c r="CE8" s="34">
        <v>64594.478938753346</v>
      </c>
      <c r="CF8" s="34">
        <v>64594.47893875325</v>
      </c>
      <c r="CG8" s="34">
        <v>71624.70763594117</v>
      </c>
      <c r="CH8" s="34">
        <v>72304192.62289305</v>
      </c>
    </row>
    <row r="9" spans="1:86" x14ac:dyDescent="0.25">
      <c r="A9" s="48" t="s">
        <v>387</v>
      </c>
      <c r="B9" s="49">
        <f>SUM(C9:CH9)</f>
      </c>
      <c r="C9" s="32">
        <v>-19766709.295560233</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7817828.352692606</v>
      </c>
      <c r="AC9" s="32">
        <v>99364.2060689549</v>
      </c>
      <c r="AD9" s="32">
        <v>1746218.893568955</v>
      </c>
      <c r="AE9" s="32">
        <v>99364.2060689549</v>
      </c>
      <c r="AF9" s="32">
        <v>99364.2060689549</v>
      </c>
      <c r="AG9" s="32">
        <v>1746218.893568955</v>
      </c>
      <c r="AH9" s="32">
        <v>99364.2060689549</v>
      </c>
      <c r="AI9" s="32">
        <v>99364.2060689549</v>
      </c>
      <c r="AJ9" s="32">
        <v>1746218.893568955</v>
      </c>
      <c r="AK9" s="32">
        <v>115605.43273562193</v>
      </c>
      <c r="AL9" s="32">
        <v>1115605.432735622</v>
      </c>
      <c r="AM9" s="32">
        <v>2803631.487423121</v>
      </c>
      <c r="AN9" s="32">
        <v>1115605.432735622</v>
      </c>
      <c r="AO9" s="32">
        <v>12858485.439395502</v>
      </c>
      <c r="AP9" s="32">
        <v>105195.08114054476</v>
      </c>
      <c r="AQ9" s="32">
        <v>5195.081140544755</v>
      </c>
      <c r="AR9" s="32">
        <v>5195.081140544755</v>
      </c>
      <c r="AS9" s="32">
        <v>5195.081140544731</v>
      </c>
      <c r="AT9" s="32">
        <v>5195.081140544731</v>
      </c>
      <c r="AU9" s="32">
        <v>5195.081140544731</v>
      </c>
      <c r="AV9" s="32">
        <v>5195.081140544731</v>
      </c>
      <c r="AW9" s="32">
        <v>6851.582093878044</v>
      </c>
      <c r="AX9" s="32">
        <v>6851.582093878044</v>
      </c>
      <c r="AY9" s="32">
        <v>6851.582093878044</v>
      </c>
      <c r="AZ9" s="32">
        <v>6851.582093878044</v>
      </c>
      <c r="BA9" s="32">
        <v>8775.582093878022</v>
      </c>
      <c r="BB9" s="32">
        <v>8775.582093878022</v>
      </c>
      <c r="BC9" s="32">
        <v>8775.582093878022</v>
      </c>
      <c r="BD9" s="32">
        <v>8775.582093877998</v>
      </c>
      <c r="BE9" s="32">
        <v>8775.582093877998</v>
      </c>
      <c r="BF9" s="32">
        <v>8775.582093877998</v>
      </c>
      <c r="BG9" s="32">
        <v>8775.582093877998</v>
      </c>
      <c r="BH9" s="32">
        <v>8775.582093877998</v>
      </c>
      <c r="BI9" s="32">
        <v>10465.106295444653</v>
      </c>
      <c r="BJ9" s="32">
        <v>10465.106295444677</v>
      </c>
      <c r="BK9" s="32">
        <v>10465.106295444677</v>
      </c>
      <c r="BL9" s="32">
        <v>10465.106295444653</v>
      </c>
      <c r="BM9" s="32">
        <v>12426.305045444682</v>
      </c>
      <c r="BN9" s="32">
        <v>12426.305045444682</v>
      </c>
      <c r="BO9" s="32">
        <v>12426.305045444682</v>
      </c>
      <c r="BP9" s="32">
        <v>12426.305045444658</v>
      </c>
      <c r="BQ9" s="32">
        <v>12426.305045444658</v>
      </c>
      <c r="BR9" s="32">
        <v>12426.305045444658</v>
      </c>
      <c r="BS9" s="32">
        <v>12426.305045444658</v>
      </c>
      <c r="BT9" s="32">
        <v>12426.305045444635</v>
      </c>
      <c r="BU9" s="32">
        <v>14149.51029093843</v>
      </c>
      <c r="BV9" s="32">
        <v>14149.51029093843</v>
      </c>
      <c r="BW9" s="32">
        <v>14149.510290938384</v>
      </c>
      <c r="BX9" s="32">
        <v>14149.510290938408</v>
      </c>
      <c r="BY9" s="32">
        <v>16148.619734688336</v>
      </c>
      <c r="BZ9" s="32">
        <v>16148.61973468836</v>
      </c>
      <c r="CA9" s="32">
        <v>16148.619734688336</v>
      </c>
      <c r="CB9" s="32">
        <v>16148.619734688336</v>
      </c>
      <c r="CC9" s="32">
        <v>16148.619734688336</v>
      </c>
      <c r="CD9" s="32">
        <v>16148.619734688313</v>
      </c>
      <c r="CE9" s="32">
        <v>16148.619734688336</v>
      </c>
      <c r="CF9" s="32">
        <v>16148.619734688313</v>
      </c>
      <c r="CG9" s="32">
        <v>17906.176908985293</v>
      </c>
      <c r="CH9" s="32">
        <v>18076048.155723263</v>
      </c>
    </row>
    <row r="11" spans="1:1" s="31" customFormat="1" x14ac:dyDescent="0.25">
      <c r="A11" s="31" t="s">
        <v>388</v>
      </c>
    </row>
    <row r="12" spans="1:5" s="50" customFormat="1" x14ac:dyDescent="0.25">
      <c r="A12" s="50" t="s">
        <v>389</v>
      </c>
      <c r="B12" s="50" t="s">
        <v>390</v>
      </c>
      <c r="C12" s="50" t="s">
        <v>391</v>
      </c>
      <c r="D12" s="50" t="s">
        <v>392</v>
      </c>
      <c r="E12" s="50" t="s">
        <v>393</v>
      </c>
    </row>
    <row r="13" spans="1:5" x14ac:dyDescent="0.25">
      <c r="A13" t="s">
        <v>382</v>
      </c>
      <c r="B13" s="32">
        <f>ABS(SUMIF(C4:CH4,"&lt;0"))</f>
      </c>
      <c r="C13" s="32">
        <f>SUMIF(C4:CH4,"&gt;0")</f>
      </c>
      <c r="D13" s="51">
        <f>XIRR(C4:CH4,C3:CH3)</f>
      </c>
      <c r="E13" s="52">
        <f>IF(B13&gt;0, C13/B13, 0)</f>
      </c>
    </row>
    <row r="14" spans="1:5" s="33" customFormat="1" x14ac:dyDescent="0.25">
      <c r="A14" s="33" t="s">
        <v>383</v>
      </c>
      <c r="B14" s="34">
        <f>ABS(SUMIF(C5:CH5,"&lt;0"))</f>
      </c>
      <c r="C14" s="34">
        <f>SUMIF(C5:CH5,"&gt;0")</f>
      </c>
      <c r="D14" s="53">
        <f>XIRR(C5:CH5,C3:CH3)</f>
      </c>
      <c r="E14" s="54">
        <f>IF(B14&gt;0, C14/B14, 0)</f>
      </c>
    </row>
    <row r="15" spans="1:5" x14ac:dyDescent="0.25">
      <c r="A15" t="s">
        <v>384</v>
      </c>
      <c r="B15" s="32">
        <f>ABS(SUMIF(C6:CH6,"&lt;0"))</f>
      </c>
      <c r="C15" s="32">
        <f>SUMIF(C6:CH6,"&gt;0")</f>
      </c>
      <c r="D15" s="51">
        <f>XIRR(C6:CH6,C3:CH3)</f>
      </c>
      <c r="E15" s="52">
        <f>IF(B15&gt;0, C15/B15, 0)</f>
      </c>
    </row>
    <row r="16" spans="1:5" s="33" customFormat="1" x14ac:dyDescent="0.25">
      <c r="A16" s="33" t="s">
        <v>385</v>
      </c>
      <c r="B16" s="34">
        <f>ABS(SUMIF(C7:CH7,"&lt;0"))</f>
      </c>
      <c r="C16" s="34">
        <f>SUMIF(C7:CH7,"&gt;0")</f>
      </c>
      <c r="D16" s="53">
        <f>XIRR(C7:CH7,C3:CH3)</f>
      </c>
      <c r="E16" s="54">
        <f>IF(B16&gt;0, C16/B16, 0)</f>
      </c>
    </row>
    <row r="17" spans="1:5" x14ac:dyDescent="0.25">
      <c r="A17" t="s">
        <v>386</v>
      </c>
      <c r="B17" s="32">
        <f>ABS(SUMIF(C8:CH8,"&lt;0"))</f>
      </c>
      <c r="C17" s="32">
        <f>SUMIF(C8:CH8,"&gt;0")</f>
      </c>
      <c r="D17" s="51">
        <f>XIRR(C8:CH8,C3:CH3)</f>
      </c>
      <c r="E17" s="52">
        <f>IF(B17&gt;0, C17/B17, 0)</f>
      </c>
    </row>
    <row r="18" spans="1:5" s="33" customFormat="1" x14ac:dyDescent="0.25">
      <c r="A18" s="33" t="s">
        <v>387</v>
      </c>
      <c r="B18" s="34">
        <f>ABS(SUMIF(C9:CH9,"&lt;0"))</f>
      </c>
      <c r="C18" s="34">
        <f>SUMIF(C9:CH9,"&gt;0")</f>
      </c>
      <c r="D18" s="53">
        <f>XIRR(C9:CH9,C3:CH3)</f>
      </c>
      <c r="E18" s="54">
        <f>IF(B18&gt;0, C18/B18, 0)</f>
      </c>
    </row>
    <row r="21" spans="1:1" s="31" customFormat="1" x14ac:dyDescent="0.25">
      <c r="A21" s="31" t="s">
        <v>394</v>
      </c>
    </row>
    <row r="22" spans="1:1" s="31" customFormat="1" x14ac:dyDescent="0.25">
      <c r="A22" s="31" t="s">
        <v>395</v>
      </c>
    </row>
    <row r="23" spans="1:86" x14ac:dyDescent="0.25">
      <c r="A23" t="s">
        <v>396</v>
      </c>
      <c r="B23" s="32">
        <f>SUM(C23:CH23)</f>
      </c>
      <c r="C23" s="32">
        <v>-46122321.68964054</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row>
    <row r="24" spans="1:86" s="33" customFormat="1" x14ac:dyDescent="0.25">
      <c r="A24" s="33" t="s">
        <v>397</v>
      </c>
      <c r="B24" s="34">
        <f>SUM(C24:CH24)</f>
      </c>
      <c r="C24" s="34">
        <v>-19766709.295560233</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c r="X24" s="34">
        <v>0</v>
      </c>
      <c r="Y24" s="34">
        <v>0</v>
      </c>
      <c r="Z24" s="34">
        <v>0</v>
      </c>
      <c r="AA24" s="34">
        <v>0</v>
      </c>
      <c r="AB24" s="34">
        <v>0</v>
      </c>
      <c r="AC24" s="34">
        <v>0</v>
      </c>
      <c r="AD24" s="34">
        <v>0</v>
      </c>
      <c r="AE24" s="34">
        <v>0</v>
      </c>
      <c r="AF24" s="34">
        <v>0</v>
      </c>
      <c r="AG24" s="34">
        <v>0</v>
      </c>
      <c r="AH24" s="34">
        <v>0</v>
      </c>
      <c r="AI24" s="34">
        <v>0</v>
      </c>
      <c r="AJ24" s="34">
        <v>0</v>
      </c>
      <c r="AK24" s="34">
        <v>0</v>
      </c>
      <c r="AL24" s="34">
        <v>0</v>
      </c>
      <c r="AM24" s="34">
        <v>0</v>
      </c>
      <c r="AN24" s="34">
        <v>0</v>
      </c>
      <c r="AO24" s="34">
        <v>0</v>
      </c>
      <c r="AP24" s="34">
        <v>0</v>
      </c>
      <c r="AQ24" s="34">
        <v>0</v>
      </c>
      <c r="AR24" s="34">
        <v>0</v>
      </c>
      <c r="AS24" s="34">
        <v>0</v>
      </c>
      <c r="AT24" s="34">
        <v>0</v>
      </c>
      <c r="AU24" s="34">
        <v>0</v>
      </c>
      <c r="AV24" s="34">
        <v>0</v>
      </c>
      <c r="AW24" s="34">
        <v>0</v>
      </c>
      <c r="AX24" s="34">
        <v>0</v>
      </c>
      <c r="AY24" s="34">
        <v>0</v>
      </c>
      <c r="AZ24" s="34">
        <v>0</v>
      </c>
      <c r="BA24" s="34">
        <v>0</v>
      </c>
      <c r="BB24" s="34">
        <v>0</v>
      </c>
      <c r="BC24" s="34">
        <v>0</v>
      </c>
      <c r="BD24" s="34">
        <v>0</v>
      </c>
      <c r="BE24" s="34">
        <v>0</v>
      </c>
      <c r="BF24" s="34">
        <v>0</v>
      </c>
      <c r="BG24" s="34">
        <v>0</v>
      </c>
      <c r="BH24" s="34">
        <v>0</v>
      </c>
      <c r="BI24" s="34">
        <v>0</v>
      </c>
      <c r="BJ24" s="34">
        <v>0</v>
      </c>
      <c r="BK24" s="34">
        <v>0</v>
      </c>
      <c r="BL24" s="34">
        <v>0</v>
      </c>
      <c r="BM24" s="34">
        <v>0</v>
      </c>
      <c r="BN24" s="34">
        <v>0</v>
      </c>
      <c r="BO24" s="34">
        <v>0</v>
      </c>
      <c r="BP24" s="34">
        <v>0</v>
      </c>
      <c r="BQ24" s="34">
        <v>0</v>
      </c>
      <c r="BR24" s="34">
        <v>0</v>
      </c>
      <c r="BS24" s="34">
        <v>0</v>
      </c>
      <c r="BT24" s="34">
        <v>0</v>
      </c>
      <c r="BU24" s="34">
        <v>0</v>
      </c>
      <c r="BV24" s="34">
        <v>0</v>
      </c>
      <c r="BW24" s="34">
        <v>0</v>
      </c>
      <c r="BX24" s="34">
        <v>0</v>
      </c>
      <c r="BY24" s="34">
        <v>0</v>
      </c>
      <c r="BZ24" s="34">
        <v>0</v>
      </c>
      <c r="CA24" s="34">
        <v>0</v>
      </c>
      <c r="CB24" s="34">
        <v>0</v>
      </c>
      <c r="CC24" s="34">
        <v>0</v>
      </c>
      <c r="CD24" s="34">
        <v>0</v>
      </c>
      <c r="CE24" s="34">
        <v>0</v>
      </c>
      <c r="CF24" s="34">
        <v>0</v>
      </c>
      <c r="CG24" s="34">
        <v>0</v>
      </c>
      <c r="CH24" s="34">
        <v>0</v>
      </c>
    </row>
    <row r="25" spans="1:86" x14ac:dyDescent="0.25">
      <c r="A25" t="s">
        <v>398</v>
      </c>
      <c r="B25" s="32">
        <f>SUM(C25:CH25)</f>
      </c>
      <c r="C25" s="32">
        <v>-7321003.442800086</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row>
    <row r="26" spans="1:86" s="35" customFormat="1" x14ac:dyDescent="0.25">
      <c r="A26" s="35" t="s">
        <v>399</v>
      </c>
      <c r="B26" s="36">
        <f>SUM(C26:CH26)</f>
      </c>
      <c r="C26" s="36">
        <f>SUM(C23:C25)</f>
      </c>
      <c r="D26" s="36">
        <f>SUM(D23:D25)</f>
      </c>
      <c r="E26" s="36">
        <f>SUM(E23:E25)</f>
      </c>
      <c r="F26" s="36">
        <f>SUM(F23:F25)</f>
      </c>
      <c r="G26" s="36">
        <f>SUM(G23:G25)</f>
      </c>
      <c r="H26" s="36">
        <f>SUM(H23:H25)</f>
      </c>
      <c r="I26" s="36">
        <f>SUM(I23:I25)</f>
      </c>
      <c r="J26" s="36">
        <f>SUM(J23:J25)</f>
      </c>
      <c r="K26" s="36">
        <f>SUM(K23:K25)</f>
      </c>
      <c r="L26" s="36">
        <f>SUM(L23:L25)</f>
      </c>
      <c r="M26" s="36">
        <f>SUM(M23:M25)</f>
      </c>
      <c r="N26" s="36">
        <f>SUM(N23:N25)</f>
      </c>
      <c r="O26" s="36">
        <f>SUM(O23:O25)</f>
      </c>
      <c r="P26" s="36">
        <f>SUM(P23:P25)</f>
      </c>
      <c r="Q26" s="36">
        <f>SUM(Q23:Q25)</f>
      </c>
      <c r="R26" s="36">
        <f>SUM(R23:R25)</f>
      </c>
      <c r="S26" s="36">
        <f>SUM(S23:S25)</f>
      </c>
      <c r="T26" s="36">
        <f>SUM(T23:T25)</f>
      </c>
      <c r="U26" s="36">
        <f>SUM(U23:U25)</f>
      </c>
      <c r="V26" s="36">
        <f>SUM(V23:V25)</f>
      </c>
      <c r="W26" s="36">
        <f>SUM(W23:W25)</f>
      </c>
      <c r="X26" s="36">
        <f>SUM(X23:X25)</f>
      </c>
      <c r="Y26" s="36">
        <f>SUM(Y23:Y25)</f>
      </c>
      <c r="Z26" s="36">
        <f>SUM(Z23:Z25)</f>
      </c>
      <c r="AA26" s="36">
        <f>SUM(AA23:AA25)</f>
      </c>
      <c r="AB26" s="36">
        <f>SUM(AB23:AB25)</f>
      </c>
      <c r="AC26" s="36">
        <f>SUM(AC23:AC25)</f>
      </c>
      <c r="AD26" s="36">
        <f>SUM(AD23:AD25)</f>
      </c>
      <c r="AE26" s="36">
        <f>SUM(AE23:AE25)</f>
      </c>
      <c r="AF26" s="36">
        <f>SUM(AF23:AF25)</f>
      </c>
      <c r="AG26" s="36">
        <f>SUM(AG23:AG25)</f>
      </c>
      <c r="AH26" s="36">
        <f>SUM(AH23:AH25)</f>
      </c>
      <c r="AI26" s="36">
        <f>SUM(AI23:AI25)</f>
      </c>
      <c r="AJ26" s="36">
        <f>SUM(AJ23:AJ25)</f>
      </c>
      <c r="AK26" s="36">
        <f>SUM(AK23:AK25)</f>
      </c>
      <c r="AL26" s="36">
        <f>SUM(AL23:AL25)</f>
      </c>
      <c r="AM26" s="36">
        <f>SUM(AM23:AM25)</f>
      </c>
      <c r="AN26" s="36">
        <f>SUM(AN23:AN25)</f>
      </c>
      <c r="AO26" s="36">
        <f>SUM(AO23:AO25)</f>
      </c>
      <c r="AP26" s="36">
        <f>SUM(AP23:AP25)</f>
      </c>
      <c r="AQ26" s="36">
        <f>SUM(AQ23:AQ25)</f>
      </c>
      <c r="AR26" s="36">
        <f>SUM(AR23:AR25)</f>
      </c>
      <c r="AS26" s="36">
        <f>SUM(AS23:AS25)</f>
      </c>
      <c r="AT26" s="36">
        <f>SUM(AT23:AT25)</f>
      </c>
      <c r="AU26" s="36">
        <f>SUM(AU23:AU25)</f>
      </c>
      <c r="AV26" s="36">
        <f>SUM(AV23:AV25)</f>
      </c>
      <c r="AW26" s="36">
        <f>SUM(AW23:AW25)</f>
      </c>
      <c r="AX26" s="36">
        <f>SUM(AX23:AX25)</f>
      </c>
      <c r="AY26" s="36">
        <f>SUM(AY23:AY25)</f>
      </c>
      <c r="AZ26" s="36">
        <f>SUM(AZ23:AZ25)</f>
      </c>
      <c r="BA26" s="36">
        <f>SUM(BA23:BA25)</f>
      </c>
      <c r="BB26" s="36">
        <f>SUM(BB23:BB25)</f>
      </c>
      <c r="BC26" s="36">
        <f>SUM(BC23:BC25)</f>
      </c>
      <c r="BD26" s="36">
        <f>SUM(BD23:BD25)</f>
      </c>
      <c r="BE26" s="36">
        <f>SUM(BE23:BE25)</f>
      </c>
      <c r="BF26" s="36">
        <f>SUM(BF23:BF25)</f>
      </c>
      <c r="BG26" s="36">
        <f>SUM(BG23:BG25)</f>
      </c>
      <c r="BH26" s="36">
        <f>SUM(BH23:BH25)</f>
      </c>
      <c r="BI26" s="36">
        <f>SUM(BI23:BI25)</f>
      </c>
      <c r="BJ26" s="36">
        <f>SUM(BJ23:BJ25)</f>
      </c>
      <c r="BK26" s="36">
        <f>SUM(BK23:BK25)</f>
      </c>
      <c r="BL26" s="36">
        <f>SUM(BL23:BL25)</f>
      </c>
      <c r="BM26" s="36">
        <f>SUM(BM23:BM25)</f>
      </c>
      <c r="BN26" s="36">
        <f>SUM(BN23:BN25)</f>
      </c>
      <c r="BO26" s="36">
        <f>SUM(BO23:BO25)</f>
      </c>
      <c r="BP26" s="36">
        <f>SUM(BP23:BP25)</f>
      </c>
      <c r="BQ26" s="36">
        <f>SUM(BQ23:BQ25)</f>
      </c>
      <c r="BR26" s="36">
        <f>SUM(BR23:BR25)</f>
      </c>
      <c r="BS26" s="36">
        <f>SUM(BS23:BS25)</f>
      </c>
      <c r="BT26" s="36">
        <f>SUM(BT23:BT25)</f>
      </c>
      <c r="BU26" s="36">
        <f>SUM(BU23:BU25)</f>
      </c>
      <c r="BV26" s="36">
        <f>SUM(BV23:BV25)</f>
      </c>
      <c r="BW26" s="36">
        <f>SUM(BW23:BW25)</f>
      </c>
      <c r="BX26" s="36">
        <f>SUM(BX23:BX25)</f>
      </c>
      <c r="BY26" s="36">
        <f>SUM(BY23:BY25)</f>
      </c>
      <c r="BZ26" s="36">
        <f>SUM(BZ23:BZ25)</f>
      </c>
      <c r="CA26" s="36">
        <f>SUM(CA23:CA25)</f>
      </c>
      <c r="CB26" s="36">
        <f>SUM(CB23:CB25)</f>
      </c>
      <c r="CC26" s="36">
        <f>SUM(CC23:CC25)</f>
      </c>
      <c r="CD26" s="36">
        <f>SUM(CD23:CD25)</f>
      </c>
      <c r="CE26" s="36">
        <f>SUM(CE23:CE25)</f>
      </c>
      <c r="CF26" s="36">
        <f>SUM(CF23:CF25)</f>
      </c>
      <c r="CG26" s="36">
        <f>SUM(CG23:CG25)</f>
      </c>
      <c r="CH26" s="36">
        <f>SUM(CH23:CH25)</f>
      </c>
    </row>
    <row r="28" spans="1:1" s="31" customFormat="1" x14ac:dyDescent="0.25">
      <c r="A28" s="31" t="s">
        <v>400</v>
      </c>
    </row>
    <row r="29" spans="1:86" s="55" customFormat="1" x14ac:dyDescent="0.25">
      <c r="A29" s="55" t="s">
        <v>401</v>
      </c>
      <c r="B29" s="56">
        <f>SUM(C29:CH29)</f>
      </c>
      <c r="C29" s="56">
        <v>-73210034.42800085</v>
      </c>
      <c r="D29" s="56">
        <v>0</v>
      </c>
      <c r="E29" s="56">
        <v>256500.00000000047</v>
      </c>
      <c r="F29" s="56">
        <v>0</v>
      </c>
      <c r="G29" s="56">
        <v>0</v>
      </c>
      <c r="H29" s="56">
        <v>0</v>
      </c>
      <c r="I29" s="56">
        <v>0</v>
      </c>
      <c r="J29" s="56">
        <v>256500</v>
      </c>
      <c r="K29" s="56">
        <v>0</v>
      </c>
      <c r="L29" s="56">
        <v>0</v>
      </c>
      <c r="M29" s="56">
        <v>191250</v>
      </c>
      <c r="N29" s="56">
        <v>0</v>
      </c>
      <c r="O29" s="56">
        <v>196031.25</v>
      </c>
      <c r="P29" s="56">
        <v>589631.25</v>
      </c>
      <c r="Q29" s="56">
        <v>0</v>
      </c>
      <c r="R29" s="56">
        <v>196031.25</v>
      </c>
      <c r="S29" s="56">
        <v>-9.313225746154785e-10</v>
      </c>
      <c r="T29" s="56">
        <v>9.313225746154785e-10</v>
      </c>
      <c r="U29" s="56">
        <v>458943.75</v>
      </c>
      <c r="V29" s="56">
        <v>-4.656612873077393e-10</v>
      </c>
      <c r="W29" s="56">
        <v>196031.25000000093</v>
      </c>
      <c r="X29" s="56">
        <v>6970000</v>
      </c>
      <c r="Y29" s="56">
        <v>814144.6666666667</v>
      </c>
      <c r="Z29" s="56">
        <v>1077057.1666666667</v>
      </c>
      <c r="AA29" s="56">
        <v>2460999.3541666665</v>
      </c>
      <c r="AB29" s="56">
        <v>48173174.009928435</v>
      </c>
      <c r="AC29" s="56">
        <v>99364.2060689549</v>
      </c>
      <c r="AD29" s="56">
        <v>1746218.893568955</v>
      </c>
      <c r="AE29" s="56">
        <v>99364.2060689549</v>
      </c>
      <c r="AF29" s="56">
        <v>99364.2060689549</v>
      </c>
      <c r="AG29" s="56">
        <v>1746218.893568955</v>
      </c>
      <c r="AH29" s="56">
        <v>99364.2060689549</v>
      </c>
      <c r="AI29" s="56">
        <v>99364.2060689549</v>
      </c>
      <c r="AJ29" s="56">
        <v>1746218.893568955</v>
      </c>
      <c r="AK29" s="56">
        <v>115605.43273562193</v>
      </c>
      <c r="AL29" s="56">
        <v>1115605.432735622</v>
      </c>
      <c r="AM29" s="56">
        <v>2803631.487423121</v>
      </c>
      <c r="AN29" s="56">
        <v>1115605.432735622</v>
      </c>
      <c r="AO29" s="56">
        <v>82322981.39356218</v>
      </c>
      <c r="AP29" s="56">
        <v>1051950.8114054475</v>
      </c>
      <c r="AQ29" s="56">
        <v>51950.811405447545</v>
      </c>
      <c r="AR29" s="56">
        <v>51950.811405447545</v>
      </c>
      <c r="AS29" s="56">
        <v>51950.81140544731</v>
      </c>
      <c r="AT29" s="56">
        <v>51950.81140544731</v>
      </c>
      <c r="AU29" s="56">
        <v>51950.81140544731</v>
      </c>
      <c r="AV29" s="56">
        <v>51950.81140544731</v>
      </c>
      <c r="AW29" s="56">
        <v>68515.82093878044</v>
      </c>
      <c r="AX29" s="56">
        <v>68515.82093878044</v>
      </c>
      <c r="AY29" s="56">
        <v>68515.82093878044</v>
      </c>
      <c r="AZ29" s="56">
        <v>68515.82093878044</v>
      </c>
      <c r="BA29" s="56">
        <v>87755.8209387802</v>
      </c>
      <c r="BB29" s="56">
        <v>87755.8209387802</v>
      </c>
      <c r="BC29" s="56">
        <v>87755.8209387802</v>
      </c>
      <c r="BD29" s="56">
        <v>87755.82093877997</v>
      </c>
      <c r="BE29" s="56">
        <v>87755.82093877997</v>
      </c>
      <c r="BF29" s="56">
        <v>87755.82093877997</v>
      </c>
      <c r="BG29" s="56">
        <v>87755.82093877997</v>
      </c>
      <c r="BH29" s="56">
        <v>87755.82093877997</v>
      </c>
      <c r="BI29" s="56">
        <v>104651.06295444653</v>
      </c>
      <c r="BJ29" s="56">
        <v>104651.06295444677</v>
      </c>
      <c r="BK29" s="56">
        <v>104651.06295444677</v>
      </c>
      <c r="BL29" s="56">
        <v>104651.06295444653</v>
      </c>
      <c r="BM29" s="56">
        <v>124263.05045444681</v>
      </c>
      <c r="BN29" s="56">
        <v>124263.05045444681</v>
      </c>
      <c r="BO29" s="56">
        <v>124263.05045444681</v>
      </c>
      <c r="BP29" s="56">
        <v>124263.05045444658</v>
      </c>
      <c r="BQ29" s="56">
        <v>124263.05045444658</v>
      </c>
      <c r="BR29" s="56">
        <v>124263.05045444658</v>
      </c>
      <c r="BS29" s="56">
        <v>124263.05045444658</v>
      </c>
      <c r="BT29" s="56">
        <v>124263.05045444635</v>
      </c>
      <c r="BU29" s="56">
        <v>141495.1029093843</v>
      </c>
      <c r="BV29" s="56">
        <v>141495.1029093843</v>
      </c>
      <c r="BW29" s="56">
        <v>141495.10290938383</v>
      </c>
      <c r="BX29" s="56">
        <v>141495.10290938406</v>
      </c>
      <c r="BY29" s="56">
        <v>161486.19734688336</v>
      </c>
      <c r="BZ29" s="56">
        <v>161486.1973468836</v>
      </c>
      <c r="CA29" s="56">
        <v>161486.19734688336</v>
      </c>
      <c r="CB29" s="56">
        <v>161486.19734688336</v>
      </c>
      <c r="CC29" s="56">
        <v>161486.19734688336</v>
      </c>
      <c r="CD29" s="56">
        <v>161486.19734688313</v>
      </c>
      <c r="CE29" s="56">
        <v>161486.19734688336</v>
      </c>
      <c r="CF29" s="56">
        <v>161486.19734688313</v>
      </c>
      <c r="CG29" s="56">
        <v>179061.76908985293</v>
      </c>
      <c r="CH29" s="56">
        <v>180760481.55723262</v>
      </c>
    </row>
    <row r="31" spans="1:1" s="57" customFormat="1" x14ac:dyDescent="0.25">
      <c r="A31" s="57" t="s">
        <v>402</v>
      </c>
    </row>
    <row r="32" spans="1:86" s="33" customFormat="1" x14ac:dyDescent="0.25">
      <c r="A32" s="33" t="s">
        <v>403</v>
      </c>
      <c r="B32" s="34">
        <f>SUM(C32:CH32)</f>
      </c>
      <c r="C32" s="34">
        <v>0</v>
      </c>
      <c r="D32" s="34">
        <v>0</v>
      </c>
      <c r="E32" s="34">
        <v>256499.99999999907</v>
      </c>
      <c r="F32" s="34">
        <v>0</v>
      </c>
      <c r="G32" s="34">
        <v>0</v>
      </c>
      <c r="H32" s="34">
        <v>0</v>
      </c>
      <c r="I32" s="34">
        <v>0</v>
      </c>
      <c r="J32" s="34">
        <v>256500</v>
      </c>
      <c r="K32" s="34">
        <v>0</v>
      </c>
      <c r="L32" s="34">
        <v>0</v>
      </c>
      <c r="M32" s="34">
        <v>191250</v>
      </c>
      <c r="N32" s="34">
        <v>0</v>
      </c>
      <c r="O32" s="34">
        <v>196031.25</v>
      </c>
      <c r="P32" s="34">
        <v>589631.25</v>
      </c>
      <c r="Q32" s="34">
        <v>0</v>
      </c>
      <c r="R32" s="34">
        <v>196031.25</v>
      </c>
      <c r="S32" s="34">
        <v>0</v>
      </c>
      <c r="T32" s="34">
        <v>9.313225746154785e-10</v>
      </c>
      <c r="U32" s="34">
        <v>458943.75</v>
      </c>
      <c r="V32" s="34">
        <v>0</v>
      </c>
      <c r="W32" s="34">
        <v>196031.25000000093</v>
      </c>
      <c r="X32" s="34">
        <v>6970000</v>
      </c>
      <c r="Y32" s="34">
        <v>814144.6666666667</v>
      </c>
      <c r="Z32" s="34">
        <v>1077057.1666666667</v>
      </c>
      <c r="AA32" s="34">
        <v>2460999.3541666665</v>
      </c>
      <c r="AB32" s="34">
        <v>32459201.75214054</v>
      </c>
      <c r="AC32" s="34">
        <v>0</v>
      </c>
      <c r="AD32" s="34">
        <v>0</v>
      </c>
      <c r="AE32" s="34">
        <v>0</v>
      </c>
      <c r="AF32" s="34">
        <v>0</v>
      </c>
      <c r="AG32" s="34">
        <v>0</v>
      </c>
      <c r="AH32" s="34">
        <v>0</v>
      </c>
      <c r="AI32" s="34">
        <v>0</v>
      </c>
      <c r="AJ32" s="34">
        <v>0</v>
      </c>
      <c r="AK32" s="34">
        <v>0</v>
      </c>
      <c r="AL32" s="34">
        <v>0</v>
      </c>
      <c r="AM32" s="34">
        <v>0</v>
      </c>
      <c r="AN32" s="34">
        <v>0</v>
      </c>
      <c r="AO32" s="34">
        <v>0</v>
      </c>
      <c r="AP32" s="34">
        <v>0</v>
      </c>
      <c r="AQ32" s="34">
        <v>0</v>
      </c>
      <c r="AR32" s="34">
        <v>0</v>
      </c>
      <c r="AS32" s="34">
        <v>0</v>
      </c>
      <c r="AT32" s="34">
        <v>0</v>
      </c>
      <c r="AU32" s="34">
        <v>0</v>
      </c>
      <c r="AV32" s="34">
        <v>0</v>
      </c>
      <c r="AW32" s="34">
        <v>0</v>
      </c>
      <c r="AX32" s="34">
        <v>0</v>
      </c>
      <c r="AY32" s="34">
        <v>0</v>
      </c>
      <c r="AZ32" s="34">
        <v>0</v>
      </c>
      <c r="BA32" s="34">
        <v>0</v>
      </c>
      <c r="BB32" s="34">
        <v>0</v>
      </c>
      <c r="BC32" s="34">
        <v>0</v>
      </c>
      <c r="BD32" s="34">
        <v>0</v>
      </c>
      <c r="BE32" s="34">
        <v>0</v>
      </c>
      <c r="BF32" s="34">
        <v>0</v>
      </c>
      <c r="BG32" s="34">
        <v>0</v>
      </c>
      <c r="BH32" s="34">
        <v>0</v>
      </c>
      <c r="BI32" s="34">
        <v>0</v>
      </c>
      <c r="BJ32" s="34">
        <v>0</v>
      </c>
      <c r="BK32" s="34">
        <v>0</v>
      </c>
      <c r="BL32" s="34">
        <v>0</v>
      </c>
      <c r="BM32" s="34">
        <v>0</v>
      </c>
      <c r="BN32" s="34">
        <v>0</v>
      </c>
      <c r="BO32" s="34">
        <v>0</v>
      </c>
      <c r="BP32" s="34">
        <v>0</v>
      </c>
      <c r="BQ32" s="34">
        <v>0</v>
      </c>
      <c r="BR32" s="34">
        <v>0</v>
      </c>
      <c r="BS32" s="34">
        <v>0</v>
      </c>
      <c r="BT32" s="34">
        <v>0</v>
      </c>
      <c r="BU32" s="34">
        <v>0</v>
      </c>
      <c r="BV32" s="34">
        <v>0</v>
      </c>
      <c r="BW32" s="34">
        <v>0</v>
      </c>
      <c r="BX32" s="34">
        <v>0</v>
      </c>
      <c r="BY32" s="34">
        <v>0</v>
      </c>
      <c r="BZ32" s="34">
        <v>0</v>
      </c>
      <c r="CA32" s="34">
        <v>0</v>
      </c>
      <c r="CB32" s="34">
        <v>0</v>
      </c>
      <c r="CC32" s="34">
        <v>0</v>
      </c>
      <c r="CD32" s="34">
        <v>0</v>
      </c>
      <c r="CE32" s="34">
        <v>0</v>
      </c>
      <c r="CF32" s="34">
        <v>0</v>
      </c>
      <c r="CG32" s="34">
        <v>0</v>
      </c>
      <c r="CH32" s="34">
        <v>0</v>
      </c>
    </row>
    <row r="33" spans="1:86" x14ac:dyDescent="0.25">
      <c r="A33" t="s">
        <v>404</v>
      </c>
      <c r="B33" s="32">
        <f>SUM(C33:CH33)</f>
      </c>
      <c r="C33" s="32">
        <v>0</v>
      </c>
      <c r="D33" s="32">
        <v>0</v>
      </c>
      <c r="E33" s="32">
        <v>0</v>
      </c>
      <c r="F33" s="32">
        <v>0</v>
      </c>
      <c r="G33" s="32">
        <v>0</v>
      </c>
      <c r="H33" s="32">
        <v>0</v>
      </c>
      <c r="I33" s="32">
        <v>0</v>
      </c>
      <c r="J33" s="32">
        <v>0</v>
      </c>
      <c r="K33" s="32">
        <v>0</v>
      </c>
      <c r="L33" s="32">
        <v>0</v>
      </c>
      <c r="M33" s="32">
        <v>0</v>
      </c>
      <c r="N33" s="32">
        <v>0</v>
      </c>
      <c r="O33" s="32">
        <v>0</v>
      </c>
      <c r="P33" s="32">
        <v>0</v>
      </c>
      <c r="Q33" s="32">
        <v>0</v>
      </c>
      <c r="R33" s="32">
        <v>0</v>
      </c>
      <c r="S33" s="32">
        <v>0</v>
      </c>
      <c r="T33" s="32">
        <v>0</v>
      </c>
      <c r="U33" s="32">
        <v>0</v>
      </c>
      <c r="V33" s="32">
        <v>0</v>
      </c>
      <c r="W33" s="32">
        <v>0</v>
      </c>
      <c r="X33" s="32">
        <v>0</v>
      </c>
      <c r="Y33" s="32">
        <v>0</v>
      </c>
      <c r="Z33" s="32">
        <v>0</v>
      </c>
      <c r="AA33" s="32">
        <v>0</v>
      </c>
      <c r="AB33" s="32">
        <v>7817828.352692606</v>
      </c>
      <c r="AC33" s="32">
        <v>99364.2060689549</v>
      </c>
      <c r="AD33" s="32">
        <v>1746218.893568955</v>
      </c>
      <c r="AE33" s="32">
        <v>99364.2060689549</v>
      </c>
      <c r="AF33" s="32">
        <v>99364.2060689549</v>
      </c>
      <c r="AG33" s="32">
        <v>1746218.893568955</v>
      </c>
      <c r="AH33" s="32">
        <v>99364.2060689549</v>
      </c>
      <c r="AI33" s="32">
        <v>99364.2060689549</v>
      </c>
      <c r="AJ33" s="32">
        <v>1746218.893568955</v>
      </c>
      <c r="AK33" s="32">
        <v>115605.43273562193</v>
      </c>
      <c r="AL33" s="32">
        <v>1115605.432735622</v>
      </c>
      <c r="AM33" s="32">
        <v>2803631.487423121</v>
      </c>
      <c r="AN33" s="32">
        <v>1115605.432735622</v>
      </c>
      <c r="AO33" s="32">
        <v>1062955.4461859977</v>
      </c>
      <c r="AP33" s="32">
        <v>0</v>
      </c>
      <c r="AQ33" s="32">
        <v>0</v>
      </c>
      <c r="AR33" s="32">
        <v>0</v>
      </c>
      <c r="AS33" s="32">
        <v>0</v>
      </c>
      <c r="AT33" s="32">
        <v>0</v>
      </c>
      <c r="AU33" s="32">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c r="BZ33" s="32">
        <v>0</v>
      </c>
      <c r="CA33" s="32">
        <v>0</v>
      </c>
      <c r="CB33" s="32">
        <v>0</v>
      </c>
      <c r="CC33" s="32">
        <v>0</v>
      </c>
      <c r="CD33" s="32">
        <v>0</v>
      </c>
      <c r="CE33" s="32">
        <v>0</v>
      </c>
      <c r="CF33" s="32">
        <v>0</v>
      </c>
      <c r="CG33" s="32">
        <v>0</v>
      </c>
      <c r="CH33" s="32">
        <v>0</v>
      </c>
    </row>
    <row r="34" spans="1:86" s="33" customFormat="1" x14ac:dyDescent="0.25">
      <c r="A34" s="33" t="s">
        <v>405</v>
      </c>
      <c r="B34" s="34">
        <f>SUM(C34:CH34)</f>
      </c>
      <c r="C34" s="34">
        <v>0</v>
      </c>
      <c r="D34" s="34">
        <v>0</v>
      </c>
      <c r="E34" s="34">
        <v>0</v>
      </c>
      <c r="F34" s="34">
        <v>0</v>
      </c>
      <c r="G34" s="34">
        <v>0</v>
      </c>
      <c r="H34" s="34">
        <v>0</v>
      </c>
      <c r="I34" s="34">
        <v>0</v>
      </c>
      <c r="J34" s="34">
        <v>0</v>
      </c>
      <c r="K34" s="34">
        <v>0</v>
      </c>
      <c r="L34" s="34">
        <v>0</v>
      </c>
      <c r="M34" s="34">
        <v>0</v>
      </c>
      <c r="N34" s="34">
        <v>0</v>
      </c>
      <c r="O34" s="34">
        <v>0</v>
      </c>
      <c r="P34" s="34">
        <v>0</v>
      </c>
      <c r="Q34" s="34">
        <v>0</v>
      </c>
      <c r="R34" s="34">
        <v>0</v>
      </c>
      <c r="S34" s="34">
        <v>0</v>
      </c>
      <c r="T34" s="34">
        <v>0</v>
      </c>
      <c r="U34" s="34">
        <v>0</v>
      </c>
      <c r="V34" s="34">
        <v>0</v>
      </c>
      <c r="W34" s="34">
        <v>0</v>
      </c>
      <c r="X34" s="34">
        <v>0</v>
      </c>
      <c r="Y34" s="34">
        <v>0</v>
      </c>
      <c r="Z34" s="34">
        <v>0</v>
      </c>
      <c r="AA34" s="34">
        <v>0</v>
      </c>
      <c r="AB34" s="34">
        <v>0</v>
      </c>
      <c r="AC34" s="34">
        <v>0</v>
      </c>
      <c r="AD34" s="34">
        <v>0</v>
      </c>
      <c r="AE34" s="34">
        <v>0</v>
      </c>
      <c r="AF34" s="34">
        <v>0</v>
      </c>
      <c r="AG34" s="34">
        <v>0</v>
      </c>
      <c r="AH34" s="34">
        <v>0</v>
      </c>
      <c r="AI34" s="34">
        <v>0</v>
      </c>
      <c r="AJ34" s="34">
        <v>0</v>
      </c>
      <c r="AK34" s="34">
        <v>0</v>
      </c>
      <c r="AL34" s="34">
        <v>0</v>
      </c>
      <c r="AM34" s="34">
        <v>0</v>
      </c>
      <c r="AN34" s="34">
        <v>0</v>
      </c>
      <c r="AO34" s="34">
        <v>7321003.442800086</v>
      </c>
      <c r="AP34" s="34">
        <v>0</v>
      </c>
      <c r="AQ34" s="34">
        <v>0</v>
      </c>
      <c r="AR34" s="34">
        <v>0</v>
      </c>
      <c r="AS34" s="34">
        <v>0</v>
      </c>
      <c r="AT34" s="34">
        <v>0</v>
      </c>
      <c r="AU34" s="34">
        <v>0</v>
      </c>
      <c r="AV34" s="34">
        <v>0</v>
      </c>
      <c r="AW34" s="34">
        <v>0</v>
      </c>
      <c r="AX34" s="34">
        <v>0</v>
      </c>
      <c r="AY34" s="34">
        <v>0</v>
      </c>
      <c r="AZ34" s="34">
        <v>0</v>
      </c>
      <c r="BA34" s="34">
        <v>0</v>
      </c>
      <c r="BB34" s="34">
        <v>0</v>
      </c>
      <c r="BC34" s="34">
        <v>0</v>
      </c>
      <c r="BD34" s="34">
        <v>0</v>
      </c>
      <c r="BE34" s="34">
        <v>0</v>
      </c>
      <c r="BF34" s="34">
        <v>0</v>
      </c>
      <c r="BG34" s="34">
        <v>0</v>
      </c>
      <c r="BH34" s="34">
        <v>0</v>
      </c>
      <c r="BI34" s="34">
        <v>0</v>
      </c>
      <c r="BJ34" s="34">
        <v>0</v>
      </c>
      <c r="BK34" s="34">
        <v>0</v>
      </c>
      <c r="BL34" s="34">
        <v>0</v>
      </c>
      <c r="BM34" s="34">
        <v>0</v>
      </c>
      <c r="BN34" s="34">
        <v>0</v>
      </c>
      <c r="BO34" s="34">
        <v>0</v>
      </c>
      <c r="BP34" s="34">
        <v>0</v>
      </c>
      <c r="BQ34" s="34">
        <v>0</v>
      </c>
      <c r="BR34" s="34">
        <v>0</v>
      </c>
      <c r="BS34" s="34">
        <v>0</v>
      </c>
      <c r="BT34" s="34">
        <v>0</v>
      </c>
      <c r="BU34" s="34">
        <v>0</v>
      </c>
      <c r="BV34" s="34">
        <v>0</v>
      </c>
      <c r="BW34" s="34">
        <v>0</v>
      </c>
      <c r="BX34" s="34">
        <v>0</v>
      </c>
      <c r="BY34" s="34">
        <v>0</v>
      </c>
      <c r="BZ34" s="34">
        <v>0</v>
      </c>
      <c r="CA34" s="34">
        <v>0</v>
      </c>
      <c r="CB34" s="34">
        <v>0</v>
      </c>
      <c r="CC34" s="34">
        <v>0</v>
      </c>
      <c r="CD34" s="34">
        <v>0</v>
      </c>
      <c r="CE34" s="34">
        <v>0</v>
      </c>
      <c r="CF34" s="34">
        <v>0</v>
      </c>
      <c r="CG34" s="34">
        <v>0</v>
      </c>
      <c r="CH34" s="34">
        <v>0</v>
      </c>
    </row>
    <row r="35" spans="1:86" s="35" customFormat="1" x14ac:dyDescent="0.25">
      <c r="A35" s="35" t="s">
        <v>406</v>
      </c>
      <c r="B35" s="36">
        <f>B29-(B32+B33+B34)</f>
      </c>
      <c r="C35" s="36">
        <f>C29-(C32+C33+C34)</f>
      </c>
      <c r="D35" s="36">
        <f>D29-(D32+D33+D34)</f>
      </c>
      <c r="E35" s="36">
        <f>E29-(E32+E33+E34)</f>
      </c>
      <c r="F35" s="36">
        <f>F29-(F32+F33+F34)</f>
      </c>
      <c r="G35" s="36">
        <f>G29-(G32+G33+G34)</f>
      </c>
      <c r="H35" s="36">
        <f>H29-(H32+H33+H34)</f>
      </c>
      <c r="I35" s="36">
        <f>I29-(I32+I33+I34)</f>
      </c>
      <c r="J35" s="36">
        <f>J29-(J32+J33+J34)</f>
      </c>
      <c r="K35" s="36">
        <f>K29-(K32+K33+K34)</f>
      </c>
      <c r="L35" s="36">
        <f>L29-(L32+L33+L34)</f>
      </c>
      <c r="M35" s="36">
        <f>M29-(M32+M33+M34)</f>
      </c>
      <c r="N35" s="36">
        <f>N29-(N32+N33+N34)</f>
      </c>
      <c r="O35" s="36">
        <f>O29-(O32+O33+O34)</f>
      </c>
      <c r="P35" s="36">
        <f>P29-(P32+P33+P34)</f>
      </c>
      <c r="Q35" s="36">
        <f>Q29-(Q32+Q33+Q34)</f>
      </c>
      <c r="R35" s="36">
        <f>R29-(R32+R33+R34)</f>
      </c>
      <c r="S35" s="36">
        <f>S29-(S32+S33+S34)</f>
      </c>
      <c r="T35" s="36">
        <f>T29-(T32+T33+T34)</f>
      </c>
      <c r="U35" s="36">
        <f>U29-(U32+U33+U34)</f>
      </c>
      <c r="V35" s="36">
        <f>V29-(V32+V33+V34)</f>
      </c>
      <c r="W35" s="36">
        <f>W29-(W32+W33+W34)</f>
      </c>
      <c r="X35" s="36">
        <f>X29-(X32+X33+X34)</f>
      </c>
      <c r="Y35" s="36">
        <f>Y29-(Y32+Y33+Y34)</f>
      </c>
      <c r="Z35" s="36">
        <f>Z29-(Z32+Z33+Z34)</f>
      </c>
      <c r="AA35" s="36">
        <f>AA29-(AA32+AA33+AA34)</f>
      </c>
      <c r="AB35" s="36">
        <f>AB29-(AB32+AB33+AB34)</f>
      </c>
      <c r="AC35" s="36">
        <f>AC29-(AC32+AC33+AC34)</f>
      </c>
      <c r="AD35" s="36">
        <f>AD29-(AD32+AD33+AD34)</f>
      </c>
      <c r="AE35" s="36">
        <f>AE29-(AE32+AE33+AE34)</f>
      </c>
      <c r="AF35" s="36">
        <f>AF29-(AF32+AF33+AF34)</f>
      </c>
      <c r="AG35" s="36">
        <f>AG29-(AG32+AG33+AG34)</f>
      </c>
      <c r="AH35" s="36">
        <f>AH29-(AH32+AH33+AH34)</f>
      </c>
      <c r="AI35" s="36">
        <f>AI29-(AI32+AI33+AI34)</f>
      </c>
      <c r="AJ35" s="36">
        <f>AJ29-(AJ32+AJ33+AJ34)</f>
      </c>
      <c r="AK35" s="36">
        <f>AK29-(AK32+AK33+AK34)</f>
      </c>
      <c r="AL35" s="36">
        <f>AL29-(AL32+AL33+AL34)</f>
      </c>
      <c r="AM35" s="36">
        <f>AM29-(AM32+AM33+AM34)</f>
      </c>
      <c r="AN35" s="36">
        <f>AN29-(AN32+AN33+AN34)</f>
      </c>
      <c r="AO35" s="36">
        <f>AO29-(AO32+AO33+AO34)</f>
      </c>
      <c r="AP35" s="36">
        <f>AP29-(AP32+AP33+AP34)</f>
      </c>
      <c r="AQ35" s="36">
        <f>AQ29-(AQ32+AQ33+AQ34)</f>
      </c>
      <c r="AR35" s="36">
        <f>AR29-(AR32+AR33+AR34)</f>
      </c>
      <c r="AS35" s="36">
        <f>AS29-(AS32+AS33+AS34)</f>
      </c>
      <c r="AT35" s="36">
        <f>AT29-(AT32+AT33+AT34)</f>
      </c>
      <c r="AU35" s="36">
        <f>AU29-(AU32+AU33+AU34)</f>
      </c>
      <c r="AV35" s="36">
        <f>AV29-(AV32+AV33+AV34)</f>
      </c>
      <c r="AW35" s="36">
        <f>AW29-(AW32+AW33+AW34)</f>
      </c>
      <c r="AX35" s="36">
        <f>AX29-(AX32+AX33+AX34)</f>
      </c>
      <c r="AY35" s="36">
        <f>AY29-(AY32+AY33+AY34)</f>
      </c>
      <c r="AZ35" s="36">
        <f>AZ29-(AZ32+AZ33+AZ34)</f>
      </c>
      <c r="BA35" s="36">
        <f>BA29-(BA32+BA33+BA34)</f>
      </c>
      <c r="BB35" s="36">
        <f>BB29-(BB32+BB33+BB34)</f>
      </c>
      <c r="BC35" s="36">
        <f>BC29-(BC32+BC33+BC34)</f>
      </c>
      <c r="BD35" s="36">
        <f>BD29-(BD32+BD33+BD34)</f>
      </c>
      <c r="BE35" s="36">
        <f>BE29-(BE32+BE33+BE34)</f>
      </c>
      <c r="BF35" s="36">
        <f>BF29-(BF32+BF33+BF34)</f>
      </c>
      <c r="BG35" s="36">
        <f>BG29-(BG32+BG33+BG34)</f>
      </c>
      <c r="BH35" s="36">
        <f>BH29-(BH32+BH33+BH34)</f>
      </c>
      <c r="BI35" s="36">
        <f>BI29-(BI32+BI33+BI34)</f>
      </c>
      <c r="BJ35" s="36">
        <f>BJ29-(BJ32+BJ33+BJ34)</f>
      </c>
      <c r="BK35" s="36">
        <f>BK29-(BK32+BK33+BK34)</f>
      </c>
      <c r="BL35" s="36">
        <f>BL29-(BL32+BL33+BL34)</f>
      </c>
      <c r="BM35" s="36">
        <f>BM29-(BM32+BM33+BM34)</f>
      </c>
      <c r="BN35" s="36">
        <f>BN29-(BN32+BN33+BN34)</f>
      </c>
      <c r="BO35" s="36">
        <f>BO29-(BO32+BO33+BO34)</f>
      </c>
      <c r="BP35" s="36">
        <f>BP29-(BP32+BP33+BP34)</f>
      </c>
      <c r="BQ35" s="36">
        <f>BQ29-(BQ32+BQ33+BQ34)</f>
      </c>
      <c r="BR35" s="36">
        <f>BR29-(BR32+BR33+BR34)</f>
      </c>
      <c r="BS35" s="36">
        <f>BS29-(BS32+BS33+BS34)</f>
      </c>
      <c r="BT35" s="36">
        <f>BT29-(BT32+BT33+BT34)</f>
      </c>
      <c r="BU35" s="36">
        <f>BU29-(BU32+BU33+BU34)</f>
      </c>
      <c r="BV35" s="36">
        <f>BV29-(BV32+BV33+BV34)</f>
      </c>
      <c r="BW35" s="36">
        <f>BW29-(BW32+BW33+BW34)</f>
      </c>
      <c r="BX35" s="36">
        <f>BX29-(BX32+BX33+BX34)</f>
      </c>
      <c r="BY35" s="36">
        <f>BY29-(BY32+BY33+BY34)</f>
      </c>
      <c r="BZ35" s="36">
        <f>BZ29-(BZ32+BZ33+BZ34)</f>
      </c>
      <c r="CA35" s="36">
        <f>CA29-(CA32+CA33+CA34)</f>
      </c>
      <c r="CB35" s="36">
        <f>CB29-(CB32+CB33+CB34)</f>
      </c>
      <c r="CC35" s="36">
        <f>CC29-(CC32+CC33+CC34)</f>
      </c>
      <c r="CD35" s="36">
        <f>CD29-(CD32+CD33+CD34)</f>
      </c>
      <c r="CE35" s="36">
        <f>CE29-(CE32+CE33+CE34)</f>
      </c>
      <c r="CF35" s="36">
        <f>CF29-(CF32+CF33+CF34)</f>
      </c>
      <c r="CG35" s="36">
        <f>CG29-(CG32+CG33+CG34)</f>
      </c>
      <c r="CH35" s="36">
        <f>CH29-(CH32+CH33+CH34)</f>
      </c>
    </row>
    <row r="37" spans="1:1" s="57" customFormat="1" x14ac:dyDescent="0.25">
      <c r="A37" s="57" t="s">
        <v>407</v>
      </c>
    </row>
    <row r="38" spans="1:86" s="33" customFormat="1" x14ac:dyDescent="0.25">
      <c r="A38" s="33" t="s">
        <v>403</v>
      </c>
      <c r="B38" s="34">
        <f>SUM(C38:CH38)</f>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c r="X38" s="34">
        <v>0</v>
      </c>
      <c r="Y38" s="34">
        <v>0</v>
      </c>
      <c r="Z38" s="34">
        <v>0</v>
      </c>
      <c r="AA38" s="34">
        <v>0</v>
      </c>
      <c r="AB38" s="34">
        <v>7896143.9050952885</v>
      </c>
      <c r="AC38" s="34">
        <v>0</v>
      </c>
      <c r="AD38" s="34">
        <v>0</v>
      </c>
      <c r="AE38" s="34">
        <v>0</v>
      </c>
      <c r="AF38" s="34">
        <v>0</v>
      </c>
      <c r="AG38" s="34">
        <v>0</v>
      </c>
      <c r="AH38" s="34">
        <v>0</v>
      </c>
      <c r="AI38" s="34">
        <v>0</v>
      </c>
      <c r="AJ38" s="34">
        <v>0</v>
      </c>
      <c r="AK38" s="34">
        <v>0</v>
      </c>
      <c r="AL38" s="34">
        <v>0</v>
      </c>
      <c r="AM38" s="34">
        <v>0</v>
      </c>
      <c r="AN38" s="34">
        <v>0</v>
      </c>
      <c r="AO38" s="34">
        <v>0</v>
      </c>
      <c r="AP38" s="34">
        <v>0</v>
      </c>
      <c r="AQ38" s="34">
        <v>0</v>
      </c>
      <c r="AR38" s="34">
        <v>0</v>
      </c>
      <c r="AS38" s="34">
        <v>0</v>
      </c>
      <c r="AT38" s="34">
        <v>0</v>
      </c>
      <c r="AU38" s="34">
        <v>0</v>
      </c>
      <c r="AV38" s="34">
        <v>0</v>
      </c>
      <c r="AW38" s="34">
        <v>0</v>
      </c>
      <c r="AX38" s="34">
        <v>0</v>
      </c>
      <c r="AY38" s="34">
        <v>0</v>
      </c>
      <c r="AZ38" s="34">
        <v>0</v>
      </c>
      <c r="BA38" s="34">
        <v>0</v>
      </c>
      <c r="BB38" s="34">
        <v>0</v>
      </c>
      <c r="BC38" s="34">
        <v>0</v>
      </c>
      <c r="BD38" s="34">
        <v>0</v>
      </c>
      <c r="BE38" s="34">
        <v>0</v>
      </c>
      <c r="BF38" s="34">
        <v>0</v>
      </c>
      <c r="BG38" s="34">
        <v>0</v>
      </c>
      <c r="BH38" s="34">
        <v>0</v>
      </c>
      <c r="BI38" s="34">
        <v>0</v>
      </c>
      <c r="BJ38" s="34">
        <v>0</v>
      </c>
      <c r="BK38" s="34">
        <v>0</v>
      </c>
      <c r="BL38" s="34">
        <v>0</v>
      </c>
      <c r="BM38" s="34">
        <v>0</v>
      </c>
      <c r="BN38" s="34">
        <v>0</v>
      </c>
      <c r="BO38" s="34">
        <v>0</v>
      </c>
      <c r="BP38" s="34">
        <v>0</v>
      </c>
      <c r="BQ38" s="34">
        <v>0</v>
      </c>
      <c r="BR38" s="34">
        <v>0</v>
      </c>
      <c r="BS38" s="34">
        <v>0</v>
      </c>
      <c r="BT38" s="34">
        <v>0</v>
      </c>
      <c r="BU38" s="34">
        <v>0</v>
      </c>
      <c r="BV38" s="34">
        <v>0</v>
      </c>
      <c r="BW38" s="34">
        <v>0</v>
      </c>
      <c r="BX38" s="34">
        <v>0</v>
      </c>
      <c r="BY38" s="34">
        <v>0</v>
      </c>
      <c r="BZ38" s="34">
        <v>0</v>
      </c>
      <c r="CA38" s="34">
        <v>0</v>
      </c>
      <c r="CB38" s="34">
        <v>0</v>
      </c>
      <c r="CC38" s="34">
        <v>0</v>
      </c>
      <c r="CD38" s="34">
        <v>0</v>
      </c>
      <c r="CE38" s="34">
        <v>0</v>
      </c>
      <c r="CF38" s="34">
        <v>0</v>
      </c>
      <c r="CG38" s="34">
        <v>0</v>
      </c>
      <c r="CH38" s="34">
        <v>0</v>
      </c>
    </row>
    <row r="39" spans="1:86" x14ac:dyDescent="0.25">
      <c r="A39" t="s">
        <v>404</v>
      </c>
      <c r="B39" s="32">
        <f>SUM(C39:CH39)</f>
      </c>
      <c r="C39" s="32">
        <v>0</v>
      </c>
      <c r="D39" s="32">
        <v>0</v>
      </c>
      <c r="E39" s="32">
        <v>0</v>
      </c>
      <c r="F39" s="32">
        <v>0</v>
      </c>
      <c r="G39" s="32">
        <v>0</v>
      </c>
      <c r="H39" s="32">
        <v>0</v>
      </c>
      <c r="I39" s="32">
        <v>0</v>
      </c>
      <c r="J39" s="32">
        <v>0</v>
      </c>
      <c r="K39" s="32">
        <v>0</v>
      </c>
      <c r="L39" s="32">
        <v>0</v>
      </c>
      <c r="M39" s="32">
        <v>0</v>
      </c>
      <c r="N39" s="32">
        <v>0</v>
      </c>
      <c r="O39" s="32">
        <v>0</v>
      </c>
      <c r="P39" s="32">
        <v>0</v>
      </c>
      <c r="Q39" s="32">
        <v>0</v>
      </c>
      <c r="R39" s="32">
        <v>0</v>
      </c>
      <c r="S39" s="32">
        <v>0</v>
      </c>
      <c r="T39" s="32">
        <v>0</v>
      </c>
      <c r="U39" s="32">
        <v>0</v>
      </c>
      <c r="V39" s="32">
        <v>0</v>
      </c>
      <c r="W39" s="32">
        <v>0</v>
      </c>
      <c r="X39" s="32">
        <v>0</v>
      </c>
      <c r="Y39" s="32">
        <v>0</v>
      </c>
      <c r="Z39" s="32">
        <v>0</v>
      </c>
      <c r="AA39" s="32">
        <v>0</v>
      </c>
      <c r="AB39" s="32">
        <v>0</v>
      </c>
      <c r="AC39" s="32">
        <v>0</v>
      </c>
      <c r="AD39" s="32">
        <v>0</v>
      </c>
      <c r="AE39" s="32">
        <v>0</v>
      </c>
      <c r="AF39" s="32">
        <v>0</v>
      </c>
      <c r="AG39" s="32">
        <v>0</v>
      </c>
      <c r="AH39" s="32">
        <v>0</v>
      </c>
      <c r="AI39" s="32">
        <v>0</v>
      </c>
      <c r="AJ39" s="32">
        <v>0</v>
      </c>
      <c r="AK39" s="32">
        <v>0</v>
      </c>
      <c r="AL39" s="32">
        <v>0</v>
      </c>
      <c r="AM39" s="32">
        <v>0</v>
      </c>
      <c r="AN39" s="32">
        <v>0</v>
      </c>
      <c r="AO39" s="32">
        <v>5256035.817576316</v>
      </c>
      <c r="AP39" s="32">
        <v>0</v>
      </c>
      <c r="AQ39" s="32">
        <v>0</v>
      </c>
      <c r="AR39" s="32">
        <v>0</v>
      </c>
      <c r="AS39" s="32">
        <v>0</v>
      </c>
      <c r="AT39" s="32">
        <v>0</v>
      </c>
      <c r="AU39" s="32">
        <v>0</v>
      </c>
      <c r="AV39" s="32">
        <v>0</v>
      </c>
      <c r="AW39" s="32">
        <v>0</v>
      </c>
      <c r="AX39" s="32">
        <v>0</v>
      </c>
      <c r="AY39" s="32">
        <v>0</v>
      </c>
      <c r="AZ39" s="32">
        <v>0</v>
      </c>
      <c r="BA39" s="32">
        <v>0</v>
      </c>
      <c r="BB39" s="32">
        <v>0</v>
      </c>
      <c r="BC39" s="32">
        <v>0</v>
      </c>
      <c r="BD39" s="32">
        <v>0</v>
      </c>
      <c r="BE39" s="32">
        <v>0</v>
      </c>
      <c r="BF39" s="32">
        <v>0</v>
      </c>
      <c r="BG39" s="32">
        <v>0</v>
      </c>
      <c r="BH39" s="32">
        <v>0</v>
      </c>
      <c r="BI39" s="32">
        <v>0</v>
      </c>
      <c r="BJ39" s="32">
        <v>0</v>
      </c>
      <c r="BK39" s="32">
        <v>0</v>
      </c>
      <c r="BL39" s="32">
        <v>0</v>
      </c>
      <c r="BM39" s="32">
        <v>0</v>
      </c>
      <c r="BN39" s="32">
        <v>0</v>
      </c>
      <c r="BO39" s="32">
        <v>0</v>
      </c>
      <c r="BP39" s="32">
        <v>0</v>
      </c>
      <c r="BQ39" s="32">
        <v>0</v>
      </c>
      <c r="BR39" s="32">
        <v>0</v>
      </c>
      <c r="BS39" s="32">
        <v>0</v>
      </c>
      <c r="BT39" s="32">
        <v>0</v>
      </c>
      <c r="BU39" s="32">
        <v>0</v>
      </c>
      <c r="BV39" s="32">
        <v>0</v>
      </c>
      <c r="BW39" s="32">
        <v>0</v>
      </c>
      <c r="BX39" s="32">
        <v>0</v>
      </c>
      <c r="BY39" s="32">
        <v>0</v>
      </c>
      <c r="BZ39" s="32">
        <v>0</v>
      </c>
      <c r="CA39" s="32">
        <v>0</v>
      </c>
      <c r="CB39" s="32">
        <v>0</v>
      </c>
      <c r="CC39" s="32">
        <v>0</v>
      </c>
      <c r="CD39" s="32">
        <v>0</v>
      </c>
      <c r="CE39" s="32">
        <v>0</v>
      </c>
      <c r="CF39" s="32">
        <v>0</v>
      </c>
      <c r="CG39" s="32">
        <v>0</v>
      </c>
      <c r="CH39" s="32">
        <v>0</v>
      </c>
    </row>
    <row r="40" spans="1:86" s="35" customFormat="1" x14ac:dyDescent="0.25">
      <c r="A40" s="35" t="s">
        <v>408</v>
      </c>
      <c r="B40" s="36">
        <f>B35-(B38+B39)</f>
      </c>
      <c r="C40" s="36">
        <f>C35-(C38+C39)</f>
      </c>
      <c r="D40" s="36">
        <f>D35-(D38+D39)</f>
      </c>
      <c r="E40" s="36">
        <f>E35-(E38+E39)</f>
      </c>
      <c r="F40" s="36">
        <f>F35-(F38+F39)</f>
      </c>
      <c r="G40" s="36">
        <f>G35-(G38+G39)</f>
      </c>
      <c r="H40" s="36">
        <f>H35-(H38+H39)</f>
      </c>
      <c r="I40" s="36">
        <f>I35-(I38+I39)</f>
      </c>
      <c r="J40" s="36">
        <f>J35-(J38+J39)</f>
      </c>
      <c r="K40" s="36">
        <f>K35-(K38+K39)</f>
      </c>
      <c r="L40" s="36">
        <f>L35-(L38+L39)</f>
      </c>
      <c r="M40" s="36">
        <f>M35-(M38+M39)</f>
      </c>
      <c r="N40" s="36">
        <f>N35-(N38+N39)</f>
      </c>
      <c r="O40" s="36">
        <f>O35-(O38+O39)</f>
      </c>
      <c r="P40" s="36">
        <f>P35-(P38+P39)</f>
      </c>
      <c r="Q40" s="36">
        <f>Q35-(Q38+Q39)</f>
      </c>
      <c r="R40" s="36">
        <f>R35-(R38+R39)</f>
      </c>
      <c r="S40" s="36">
        <f>S35-(S38+S39)</f>
      </c>
      <c r="T40" s="36">
        <f>T35-(T38+T39)</f>
      </c>
      <c r="U40" s="36">
        <f>U35-(U38+U39)</f>
      </c>
      <c r="V40" s="36">
        <f>V35-(V38+V39)</f>
      </c>
      <c r="W40" s="36">
        <f>W35-(W38+W39)</f>
      </c>
      <c r="X40" s="36">
        <f>X35-(X38+X39)</f>
      </c>
      <c r="Y40" s="36">
        <f>Y35-(Y38+Y39)</f>
      </c>
      <c r="Z40" s="36">
        <f>Z35-(Z38+Z39)</f>
      </c>
      <c r="AA40" s="36">
        <f>AA35-(AA38+AA39)</f>
      </c>
      <c r="AB40" s="36">
        <f>AB35-(AB38+AB39)</f>
      </c>
      <c r="AC40" s="36">
        <f>AC35-(AC38+AC39)</f>
      </c>
      <c r="AD40" s="36">
        <f>AD35-(AD38+AD39)</f>
      </c>
      <c r="AE40" s="36">
        <f>AE35-(AE38+AE39)</f>
      </c>
      <c r="AF40" s="36">
        <f>AF35-(AF38+AF39)</f>
      </c>
      <c r="AG40" s="36">
        <f>AG35-(AG38+AG39)</f>
      </c>
      <c r="AH40" s="36">
        <f>AH35-(AH38+AH39)</f>
      </c>
      <c r="AI40" s="36">
        <f>AI35-(AI38+AI39)</f>
      </c>
      <c r="AJ40" s="36">
        <f>AJ35-(AJ38+AJ39)</f>
      </c>
      <c r="AK40" s="36">
        <f>AK35-(AK38+AK39)</f>
      </c>
      <c r="AL40" s="36">
        <f>AL35-(AL38+AL39)</f>
      </c>
      <c r="AM40" s="36">
        <f>AM35-(AM38+AM39)</f>
      </c>
      <c r="AN40" s="36">
        <f>AN35-(AN38+AN39)</f>
      </c>
      <c r="AO40" s="36">
        <f>AO35-(AO38+AO39)</f>
      </c>
      <c r="AP40" s="36">
        <f>AP35-(AP38+AP39)</f>
      </c>
      <c r="AQ40" s="36">
        <f>AQ35-(AQ38+AQ39)</f>
      </c>
      <c r="AR40" s="36">
        <f>AR35-(AR38+AR39)</f>
      </c>
      <c r="AS40" s="36">
        <f>AS35-(AS38+AS39)</f>
      </c>
      <c r="AT40" s="36">
        <f>AT35-(AT38+AT39)</f>
      </c>
      <c r="AU40" s="36">
        <f>AU35-(AU38+AU39)</f>
      </c>
      <c r="AV40" s="36">
        <f>AV35-(AV38+AV39)</f>
      </c>
      <c r="AW40" s="36">
        <f>AW35-(AW38+AW39)</f>
      </c>
      <c r="AX40" s="36">
        <f>AX35-(AX38+AX39)</f>
      </c>
      <c r="AY40" s="36">
        <f>AY35-(AY38+AY39)</f>
      </c>
      <c r="AZ40" s="36">
        <f>AZ35-(AZ38+AZ39)</f>
      </c>
      <c r="BA40" s="36">
        <f>BA35-(BA38+BA39)</f>
      </c>
      <c r="BB40" s="36">
        <f>BB35-(BB38+BB39)</f>
      </c>
      <c r="BC40" s="36">
        <f>BC35-(BC38+BC39)</f>
      </c>
      <c r="BD40" s="36">
        <f>BD35-(BD38+BD39)</f>
      </c>
      <c r="BE40" s="36">
        <f>BE35-(BE38+BE39)</f>
      </c>
      <c r="BF40" s="36">
        <f>BF35-(BF38+BF39)</f>
      </c>
      <c r="BG40" s="36">
        <f>BG35-(BG38+BG39)</f>
      </c>
      <c r="BH40" s="36">
        <f>BH35-(BH38+BH39)</f>
      </c>
      <c r="BI40" s="36">
        <f>BI35-(BI38+BI39)</f>
      </c>
      <c r="BJ40" s="36">
        <f>BJ35-(BJ38+BJ39)</f>
      </c>
      <c r="BK40" s="36">
        <f>BK35-(BK38+BK39)</f>
      </c>
      <c r="BL40" s="36">
        <f>BL35-(BL38+BL39)</f>
      </c>
      <c r="BM40" s="36">
        <f>BM35-(BM38+BM39)</f>
      </c>
      <c r="BN40" s="36">
        <f>BN35-(BN38+BN39)</f>
      </c>
      <c r="BO40" s="36">
        <f>BO35-(BO38+BO39)</f>
      </c>
      <c r="BP40" s="36">
        <f>BP35-(BP38+BP39)</f>
      </c>
      <c r="BQ40" s="36">
        <f>BQ35-(BQ38+BQ39)</f>
      </c>
      <c r="BR40" s="36">
        <f>BR35-(BR38+BR39)</f>
      </c>
      <c r="BS40" s="36">
        <f>BS35-(BS38+BS39)</f>
      </c>
      <c r="BT40" s="36">
        <f>BT35-(BT38+BT39)</f>
      </c>
      <c r="BU40" s="36">
        <f>BU35-(BU38+BU39)</f>
      </c>
      <c r="BV40" s="36">
        <f>BV35-(BV38+BV39)</f>
      </c>
      <c r="BW40" s="36">
        <f>BW35-(BW38+BW39)</f>
      </c>
      <c r="BX40" s="36">
        <f>BX35-(BX38+BX39)</f>
      </c>
      <c r="BY40" s="36">
        <f>BY35-(BY38+BY39)</f>
      </c>
      <c r="BZ40" s="36">
        <f>BZ35-(BZ38+BZ39)</f>
      </c>
      <c r="CA40" s="36">
        <f>CA35-(CA38+CA39)</f>
      </c>
      <c r="CB40" s="36">
        <f>CB35-(CB38+CB39)</f>
      </c>
      <c r="CC40" s="36">
        <f>CC35-(CC38+CC39)</f>
      </c>
      <c r="CD40" s="36">
        <f>CD35-(CD38+CD39)</f>
      </c>
      <c r="CE40" s="36">
        <f>CE35-(CE38+CE39)</f>
      </c>
      <c r="CF40" s="36">
        <f>CF35-(CF38+CF39)</f>
      </c>
      <c r="CG40" s="36">
        <f>CG35-(CG38+CG39)</f>
      </c>
      <c r="CH40" s="36">
        <f>CH35-(CH38+CH39)</f>
      </c>
    </row>
    <row r="42" spans="1:1" s="58" customFormat="1" x14ac:dyDescent="0.25">
      <c r="A42" s="58" t="s">
        <v>409</v>
      </c>
    </row>
    <row r="43" spans="1:86" x14ac:dyDescent="0.25">
      <c r="A43" t="s">
        <v>405</v>
      </c>
      <c r="B43" s="32">
        <f>SUM(C43:CH43)</f>
      </c>
      <c r="C43" s="32">
        <v>0</v>
      </c>
      <c r="D43" s="32">
        <v>0</v>
      </c>
      <c r="E43" s="32">
        <v>0</v>
      </c>
      <c r="F43" s="32">
        <v>0</v>
      </c>
      <c r="G43" s="32">
        <v>0</v>
      </c>
      <c r="H43" s="32">
        <v>0</v>
      </c>
      <c r="I43" s="32">
        <v>0</v>
      </c>
      <c r="J43" s="32">
        <v>0</v>
      </c>
      <c r="K43" s="32">
        <v>0</v>
      </c>
      <c r="L43" s="32">
        <v>0</v>
      </c>
      <c r="M43" s="32">
        <v>0</v>
      </c>
      <c r="N43" s="32">
        <v>0</v>
      </c>
      <c r="O43" s="32">
        <v>0</v>
      </c>
      <c r="P43" s="32">
        <v>0</v>
      </c>
      <c r="Q43" s="32">
        <v>0</v>
      </c>
      <c r="R43" s="32">
        <v>0</v>
      </c>
      <c r="S43" s="32">
        <v>0</v>
      </c>
      <c r="T43" s="32">
        <v>0</v>
      </c>
      <c r="U43" s="32">
        <v>0</v>
      </c>
      <c r="V43" s="32">
        <v>0</v>
      </c>
      <c r="W43" s="32">
        <v>0</v>
      </c>
      <c r="X43" s="32">
        <v>0</v>
      </c>
      <c r="Y43" s="32">
        <v>0</v>
      </c>
      <c r="Z43" s="32">
        <v>0</v>
      </c>
      <c r="AA43" s="32">
        <v>0</v>
      </c>
      <c r="AB43" s="32">
        <v>0</v>
      </c>
      <c r="AC43" s="32">
        <v>0</v>
      </c>
      <c r="AD43" s="32">
        <v>0</v>
      </c>
      <c r="AE43" s="32">
        <v>0</v>
      </c>
      <c r="AF43" s="32">
        <v>0</v>
      </c>
      <c r="AG43" s="32">
        <v>0</v>
      </c>
      <c r="AH43" s="32">
        <v>0</v>
      </c>
      <c r="AI43" s="32">
        <v>0</v>
      </c>
      <c r="AJ43" s="32">
        <v>0</v>
      </c>
      <c r="AK43" s="32">
        <v>0</v>
      </c>
      <c r="AL43" s="32">
        <v>0</v>
      </c>
      <c r="AM43" s="32">
        <v>0</v>
      </c>
      <c r="AN43" s="32">
        <v>0</v>
      </c>
      <c r="AO43" s="32">
        <v>3288044.930667903</v>
      </c>
      <c r="AP43" s="32">
        <v>0</v>
      </c>
      <c r="AQ43" s="32">
        <v>0</v>
      </c>
      <c r="AR43" s="32">
        <v>0</v>
      </c>
      <c r="AS43" s="32">
        <v>0</v>
      </c>
      <c r="AT43" s="32">
        <v>0</v>
      </c>
      <c r="AU43" s="32">
        <v>0</v>
      </c>
      <c r="AV43" s="32">
        <v>0</v>
      </c>
      <c r="AW43" s="32">
        <v>0</v>
      </c>
      <c r="AX43" s="32">
        <v>0</v>
      </c>
      <c r="AY43" s="32">
        <v>0</v>
      </c>
      <c r="AZ43" s="32">
        <v>0</v>
      </c>
      <c r="BA43" s="32">
        <v>0</v>
      </c>
      <c r="BB43" s="32">
        <v>0</v>
      </c>
      <c r="BC43" s="32">
        <v>0</v>
      </c>
      <c r="BD43" s="32">
        <v>0</v>
      </c>
      <c r="BE43" s="32">
        <v>0</v>
      </c>
      <c r="BF43" s="32">
        <v>0</v>
      </c>
      <c r="BG43" s="32">
        <v>0</v>
      </c>
      <c r="BH43" s="32">
        <v>0</v>
      </c>
      <c r="BI43" s="32">
        <v>0</v>
      </c>
      <c r="BJ43" s="32">
        <v>0</v>
      </c>
      <c r="BK43" s="32">
        <v>0</v>
      </c>
      <c r="BL43" s="32">
        <v>0</v>
      </c>
      <c r="BM43" s="32">
        <v>0</v>
      </c>
      <c r="BN43" s="32">
        <v>0</v>
      </c>
      <c r="BO43" s="32">
        <v>0</v>
      </c>
      <c r="BP43" s="32">
        <v>0</v>
      </c>
      <c r="BQ43" s="32">
        <v>0</v>
      </c>
      <c r="BR43" s="32">
        <v>0</v>
      </c>
      <c r="BS43" s="32">
        <v>0</v>
      </c>
      <c r="BT43" s="32">
        <v>0</v>
      </c>
      <c r="BU43" s="32">
        <v>0</v>
      </c>
      <c r="BV43" s="32">
        <v>0</v>
      </c>
      <c r="BW43" s="32">
        <v>0</v>
      </c>
      <c r="BX43" s="32">
        <v>0</v>
      </c>
      <c r="BY43" s="32">
        <v>0</v>
      </c>
      <c r="BZ43" s="32">
        <v>0</v>
      </c>
      <c r="CA43" s="32">
        <v>0</v>
      </c>
      <c r="CB43" s="32">
        <v>0</v>
      </c>
      <c r="CC43" s="32">
        <v>0</v>
      </c>
      <c r="CD43" s="32">
        <v>0</v>
      </c>
      <c r="CE43" s="32">
        <v>0</v>
      </c>
      <c r="CF43" s="32">
        <v>0</v>
      </c>
      <c r="CG43" s="32">
        <v>0</v>
      </c>
      <c r="CH43" s="32">
        <v>0</v>
      </c>
    </row>
    <row r="44" spans="1:86" s="35" customFormat="1" x14ac:dyDescent="0.25">
      <c r="A44" s="35" t="s">
        <v>410</v>
      </c>
      <c r="B44" s="36">
        <f>B40-(B43)</f>
      </c>
      <c r="C44" s="36">
        <f>C40-(C43)</f>
      </c>
      <c r="D44" s="36">
        <f>D40-(D43)</f>
      </c>
      <c r="E44" s="36">
        <f>E40-(E43)</f>
      </c>
      <c r="F44" s="36">
        <f>F40-(F43)</f>
      </c>
      <c r="G44" s="36">
        <f>G40-(G43)</f>
      </c>
      <c r="H44" s="36">
        <f>H40-(H43)</f>
      </c>
      <c r="I44" s="36">
        <f>I40-(I43)</f>
      </c>
      <c r="J44" s="36">
        <f>J40-(J43)</f>
      </c>
      <c r="K44" s="36">
        <f>K40-(K43)</f>
      </c>
      <c r="L44" s="36">
        <f>L40-(L43)</f>
      </c>
      <c r="M44" s="36">
        <f>M40-(M43)</f>
      </c>
      <c r="N44" s="36">
        <f>N40-(N43)</f>
      </c>
      <c r="O44" s="36">
        <f>O40-(O43)</f>
      </c>
      <c r="P44" s="36">
        <f>P40-(P43)</f>
      </c>
      <c r="Q44" s="36">
        <f>Q40-(Q43)</f>
      </c>
      <c r="R44" s="36">
        <f>R40-(R43)</f>
      </c>
      <c r="S44" s="36">
        <f>S40-(S43)</f>
      </c>
      <c r="T44" s="36">
        <f>T40-(T43)</f>
      </c>
      <c r="U44" s="36">
        <f>U40-(U43)</f>
      </c>
      <c r="V44" s="36">
        <f>V40-(V43)</f>
      </c>
      <c r="W44" s="36">
        <f>W40-(W43)</f>
      </c>
      <c r="X44" s="36">
        <f>X40-(X43)</f>
      </c>
      <c r="Y44" s="36">
        <f>Y40-(Y43)</f>
      </c>
      <c r="Z44" s="36">
        <f>Z40-(Z43)</f>
      </c>
      <c r="AA44" s="36">
        <f>AA40-(AA43)</f>
      </c>
      <c r="AB44" s="36">
        <f>AB40-(AB43)</f>
      </c>
      <c r="AC44" s="36">
        <f>AC40-(AC43)</f>
      </c>
      <c r="AD44" s="36">
        <f>AD40-(AD43)</f>
      </c>
      <c r="AE44" s="36">
        <f>AE40-(AE43)</f>
      </c>
      <c r="AF44" s="36">
        <f>AF40-(AF43)</f>
      </c>
      <c r="AG44" s="36">
        <f>AG40-(AG43)</f>
      </c>
      <c r="AH44" s="36">
        <f>AH40-(AH43)</f>
      </c>
      <c r="AI44" s="36">
        <f>AI40-(AI43)</f>
      </c>
      <c r="AJ44" s="36">
        <f>AJ40-(AJ43)</f>
      </c>
      <c r="AK44" s="36">
        <f>AK40-(AK43)</f>
      </c>
      <c r="AL44" s="36">
        <f>AL40-(AL43)</f>
      </c>
      <c r="AM44" s="36">
        <f>AM40-(AM43)</f>
      </c>
      <c r="AN44" s="36">
        <f>AN40-(AN43)</f>
      </c>
      <c r="AO44" s="36">
        <f>AO40-(AO43)</f>
      </c>
      <c r="AP44" s="36">
        <f>AP40-(AP43)</f>
      </c>
      <c r="AQ44" s="36">
        <f>AQ40-(AQ43)</f>
      </c>
      <c r="AR44" s="36">
        <f>AR40-(AR43)</f>
      </c>
      <c r="AS44" s="36">
        <f>AS40-(AS43)</f>
      </c>
      <c r="AT44" s="36">
        <f>AT40-(AT43)</f>
      </c>
      <c r="AU44" s="36">
        <f>AU40-(AU43)</f>
      </c>
      <c r="AV44" s="36">
        <f>AV40-(AV43)</f>
      </c>
      <c r="AW44" s="36">
        <f>AW40-(AW43)</f>
      </c>
      <c r="AX44" s="36">
        <f>AX40-(AX43)</f>
      </c>
      <c r="AY44" s="36">
        <f>AY40-(AY43)</f>
      </c>
      <c r="AZ44" s="36">
        <f>AZ40-(AZ43)</f>
      </c>
      <c r="BA44" s="36">
        <f>BA40-(BA43)</f>
      </c>
      <c r="BB44" s="36">
        <f>BB40-(BB43)</f>
      </c>
      <c r="BC44" s="36">
        <f>BC40-(BC43)</f>
      </c>
      <c r="BD44" s="36">
        <f>BD40-(BD43)</f>
      </c>
      <c r="BE44" s="36">
        <f>BE40-(BE43)</f>
      </c>
      <c r="BF44" s="36">
        <f>BF40-(BF43)</f>
      </c>
      <c r="BG44" s="36">
        <f>BG40-(BG43)</f>
      </c>
      <c r="BH44" s="36">
        <f>BH40-(BH43)</f>
      </c>
      <c r="BI44" s="36">
        <f>BI40-(BI43)</f>
      </c>
      <c r="BJ44" s="36">
        <f>BJ40-(BJ43)</f>
      </c>
      <c r="BK44" s="36">
        <f>BK40-(BK43)</f>
      </c>
      <c r="BL44" s="36">
        <f>BL40-(BL43)</f>
      </c>
      <c r="BM44" s="36">
        <f>BM40-(BM43)</f>
      </c>
      <c r="BN44" s="36">
        <f>BN40-(BN43)</f>
      </c>
      <c r="BO44" s="36">
        <f>BO40-(BO43)</f>
      </c>
      <c r="BP44" s="36">
        <f>BP40-(BP43)</f>
      </c>
      <c r="BQ44" s="36">
        <f>BQ40-(BQ43)</f>
      </c>
      <c r="BR44" s="36">
        <f>BR40-(BR43)</f>
      </c>
      <c r="BS44" s="36">
        <f>BS40-(BS43)</f>
      </c>
      <c r="BT44" s="36">
        <f>BT40-(BT43)</f>
      </c>
      <c r="BU44" s="36">
        <f>BU40-(BU43)</f>
      </c>
      <c r="BV44" s="36">
        <f>BV40-(BV43)</f>
      </c>
      <c r="BW44" s="36">
        <f>BW40-(BW43)</f>
      </c>
      <c r="BX44" s="36">
        <f>BX40-(BX43)</f>
      </c>
      <c r="BY44" s="36">
        <f>BY40-(BY43)</f>
      </c>
      <c r="BZ44" s="36">
        <f>BZ40-(BZ43)</f>
      </c>
      <c r="CA44" s="36">
        <f>CA40-(CA43)</f>
      </c>
      <c r="CB44" s="36">
        <f>CB40-(CB43)</f>
      </c>
      <c r="CC44" s="36">
        <f>CC40-(CC43)</f>
      </c>
      <c r="CD44" s="36">
        <f>CD40-(CD43)</f>
      </c>
      <c r="CE44" s="36">
        <f>CE40-(CE43)</f>
      </c>
      <c r="CF44" s="36">
        <f>CF40-(CF43)</f>
      </c>
      <c r="CG44" s="36">
        <f>CG40-(CG43)</f>
      </c>
      <c r="CH44" s="36">
        <f>CH40-(CH43)</f>
      </c>
    </row>
    <row r="46" spans="1:1" s="57" customFormat="1" x14ac:dyDescent="0.25">
      <c r="A46" s="57" t="s">
        <v>411</v>
      </c>
    </row>
    <row r="47" spans="1:86" x14ac:dyDescent="0.25">
      <c r="A47" t="s">
        <v>403</v>
      </c>
      <c r="B47" s="32">
        <f>SUM(C47:CH47)</f>
      </c>
      <c r="C47" s="32">
        <v>0</v>
      </c>
      <c r="D47" s="32">
        <v>0</v>
      </c>
      <c r="E47" s="32">
        <v>0</v>
      </c>
      <c r="F47" s="32">
        <v>0</v>
      </c>
      <c r="G47" s="32">
        <v>0</v>
      </c>
      <c r="H47" s="32">
        <v>0</v>
      </c>
      <c r="I47" s="32">
        <v>0</v>
      </c>
      <c r="J47" s="32">
        <v>0</v>
      </c>
      <c r="K47" s="32">
        <v>0</v>
      </c>
      <c r="L47" s="32">
        <v>0</v>
      </c>
      <c r="M47" s="32">
        <v>0</v>
      </c>
      <c r="N47" s="32">
        <v>0</v>
      </c>
      <c r="O47" s="32">
        <v>0</v>
      </c>
      <c r="P47" s="32">
        <v>0</v>
      </c>
      <c r="Q47" s="32">
        <v>0</v>
      </c>
      <c r="R47" s="32">
        <v>0</v>
      </c>
      <c r="S47" s="32">
        <v>0</v>
      </c>
      <c r="T47" s="32">
        <v>0</v>
      </c>
      <c r="U47" s="32">
        <v>0</v>
      </c>
      <c r="V47" s="32">
        <v>0</v>
      </c>
      <c r="W47" s="32">
        <v>0</v>
      </c>
      <c r="X47" s="32">
        <v>0</v>
      </c>
      <c r="Y47" s="32">
        <v>0</v>
      </c>
      <c r="Z47" s="32">
        <v>0</v>
      </c>
      <c r="AA47" s="32">
        <v>0</v>
      </c>
      <c r="AB47" s="32">
        <v>0</v>
      </c>
      <c r="AC47" s="32">
        <v>0</v>
      </c>
      <c r="AD47" s="32">
        <v>0</v>
      </c>
      <c r="AE47" s="32">
        <v>0</v>
      </c>
      <c r="AF47" s="32">
        <v>0</v>
      </c>
      <c r="AG47" s="32">
        <v>0</v>
      </c>
      <c r="AH47" s="32">
        <v>0</v>
      </c>
      <c r="AI47" s="32">
        <v>0</v>
      </c>
      <c r="AJ47" s="32">
        <v>0</v>
      </c>
      <c r="AK47" s="32">
        <v>0</v>
      </c>
      <c r="AL47" s="32">
        <v>0</v>
      </c>
      <c r="AM47" s="32">
        <v>0</v>
      </c>
      <c r="AN47" s="32">
        <v>0</v>
      </c>
      <c r="AO47" s="32">
        <v>4245787.525941705</v>
      </c>
      <c r="AP47" s="32">
        <v>0</v>
      </c>
      <c r="AQ47" s="32">
        <v>0</v>
      </c>
      <c r="AR47" s="32">
        <v>0</v>
      </c>
      <c r="AS47" s="32">
        <v>0</v>
      </c>
      <c r="AT47" s="32">
        <v>0</v>
      </c>
      <c r="AU47" s="32">
        <v>0</v>
      </c>
      <c r="AV47" s="32">
        <v>0</v>
      </c>
      <c r="AW47" s="32">
        <v>0</v>
      </c>
      <c r="AX47" s="32">
        <v>0</v>
      </c>
      <c r="AY47" s="32">
        <v>0</v>
      </c>
      <c r="AZ47" s="32">
        <v>0</v>
      </c>
      <c r="BA47" s="32">
        <v>0</v>
      </c>
      <c r="BB47" s="32">
        <v>0</v>
      </c>
      <c r="BC47" s="32">
        <v>0</v>
      </c>
      <c r="BD47" s="32">
        <v>0</v>
      </c>
      <c r="BE47" s="32">
        <v>0</v>
      </c>
      <c r="BF47" s="32">
        <v>0</v>
      </c>
      <c r="BG47" s="32">
        <v>0</v>
      </c>
      <c r="BH47" s="32">
        <v>0</v>
      </c>
      <c r="BI47" s="32">
        <v>0</v>
      </c>
      <c r="BJ47" s="32">
        <v>0</v>
      </c>
      <c r="BK47" s="32">
        <v>0</v>
      </c>
      <c r="BL47" s="32">
        <v>0</v>
      </c>
      <c r="BM47" s="32">
        <v>0</v>
      </c>
      <c r="BN47" s="32">
        <v>0</v>
      </c>
      <c r="BO47" s="32">
        <v>0</v>
      </c>
      <c r="BP47" s="32">
        <v>0</v>
      </c>
      <c r="BQ47" s="32">
        <v>0</v>
      </c>
      <c r="BR47" s="32">
        <v>0</v>
      </c>
      <c r="BS47" s="32">
        <v>0</v>
      </c>
      <c r="BT47" s="32">
        <v>0</v>
      </c>
      <c r="BU47" s="32">
        <v>0</v>
      </c>
      <c r="BV47" s="32">
        <v>0</v>
      </c>
      <c r="BW47" s="32">
        <v>0</v>
      </c>
      <c r="BX47" s="32">
        <v>0</v>
      </c>
      <c r="BY47" s="32">
        <v>0</v>
      </c>
      <c r="BZ47" s="32">
        <v>0</v>
      </c>
      <c r="CA47" s="32">
        <v>0</v>
      </c>
      <c r="CB47" s="32">
        <v>0</v>
      </c>
      <c r="CC47" s="32">
        <v>0</v>
      </c>
      <c r="CD47" s="32">
        <v>0</v>
      </c>
      <c r="CE47" s="32">
        <v>0</v>
      </c>
      <c r="CF47" s="32">
        <v>0</v>
      </c>
      <c r="CG47" s="32">
        <v>0</v>
      </c>
      <c r="CH47" s="32">
        <v>0</v>
      </c>
    </row>
    <row r="48" spans="1:86" s="33" customFormat="1" x14ac:dyDescent="0.25">
      <c r="A48" s="33" t="s">
        <v>404</v>
      </c>
      <c r="B48" s="34">
        <f>SUM(C48:CH48)</f>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c r="X48" s="34">
        <v>0</v>
      </c>
      <c r="Y48" s="34">
        <v>0</v>
      </c>
      <c r="Z48" s="34">
        <v>0</v>
      </c>
      <c r="AA48" s="34">
        <v>0</v>
      </c>
      <c r="AB48" s="34">
        <v>0</v>
      </c>
      <c r="AC48" s="34">
        <v>0</v>
      </c>
      <c r="AD48" s="34">
        <v>0</v>
      </c>
      <c r="AE48" s="34">
        <v>0</v>
      </c>
      <c r="AF48" s="34">
        <v>0</v>
      </c>
      <c r="AG48" s="34">
        <v>0</v>
      </c>
      <c r="AH48" s="34">
        <v>0</v>
      </c>
      <c r="AI48" s="34">
        <v>0</v>
      </c>
      <c r="AJ48" s="34">
        <v>0</v>
      </c>
      <c r="AK48" s="34">
        <v>0</v>
      </c>
      <c r="AL48" s="34">
        <v>0</v>
      </c>
      <c r="AM48" s="34">
        <v>0</v>
      </c>
      <c r="AN48" s="34">
        <v>0</v>
      </c>
      <c r="AO48" s="34">
        <v>606541.0751345293</v>
      </c>
      <c r="AP48" s="34">
        <v>0</v>
      </c>
      <c r="AQ48" s="34">
        <v>0</v>
      </c>
      <c r="AR48" s="34">
        <v>0</v>
      </c>
      <c r="AS48" s="34">
        <v>0</v>
      </c>
      <c r="AT48" s="34">
        <v>0</v>
      </c>
      <c r="AU48" s="34">
        <v>0</v>
      </c>
      <c r="AV48" s="34">
        <v>0</v>
      </c>
      <c r="AW48" s="34">
        <v>0</v>
      </c>
      <c r="AX48" s="34">
        <v>0</v>
      </c>
      <c r="AY48" s="34">
        <v>0</v>
      </c>
      <c r="AZ48" s="34">
        <v>0</v>
      </c>
      <c r="BA48" s="34">
        <v>0</v>
      </c>
      <c r="BB48" s="34">
        <v>0</v>
      </c>
      <c r="BC48" s="34">
        <v>0</v>
      </c>
      <c r="BD48" s="34">
        <v>0</v>
      </c>
      <c r="BE48" s="34">
        <v>0</v>
      </c>
      <c r="BF48" s="34">
        <v>0</v>
      </c>
      <c r="BG48" s="34">
        <v>0</v>
      </c>
      <c r="BH48" s="34">
        <v>0</v>
      </c>
      <c r="BI48" s="34">
        <v>0</v>
      </c>
      <c r="BJ48" s="34">
        <v>0</v>
      </c>
      <c r="BK48" s="34">
        <v>0</v>
      </c>
      <c r="BL48" s="34">
        <v>0</v>
      </c>
      <c r="BM48" s="34">
        <v>0</v>
      </c>
      <c r="BN48" s="34">
        <v>0</v>
      </c>
      <c r="BO48" s="34">
        <v>0</v>
      </c>
      <c r="BP48" s="34">
        <v>0</v>
      </c>
      <c r="BQ48" s="34">
        <v>0</v>
      </c>
      <c r="BR48" s="34">
        <v>0</v>
      </c>
      <c r="BS48" s="34">
        <v>0</v>
      </c>
      <c r="BT48" s="34">
        <v>0</v>
      </c>
      <c r="BU48" s="34">
        <v>0</v>
      </c>
      <c r="BV48" s="34">
        <v>0</v>
      </c>
      <c r="BW48" s="34">
        <v>0</v>
      </c>
      <c r="BX48" s="34">
        <v>0</v>
      </c>
      <c r="BY48" s="34">
        <v>0</v>
      </c>
      <c r="BZ48" s="34">
        <v>0</v>
      </c>
      <c r="CA48" s="34">
        <v>0</v>
      </c>
      <c r="CB48" s="34">
        <v>0</v>
      </c>
      <c r="CC48" s="34">
        <v>0</v>
      </c>
      <c r="CD48" s="34">
        <v>0</v>
      </c>
      <c r="CE48" s="34">
        <v>0</v>
      </c>
      <c r="CF48" s="34">
        <v>0</v>
      </c>
      <c r="CG48" s="34">
        <v>0</v>
      </c>
      <c r="CH48" s="34">
        <v>0</v>
      </c>
    </row>
    <row r="49" spans="1:86" x14ac:dyDescent="0.25">
      <c r="A49" t="s">
        <v>405</v>
      </c>
      <c r="B49" s="32">
        <f>SUM(C49:CH49)</f>
      </c>
      <c r="C49" s="32">
        <v>0</v>
      </c>
      <c r="D49" s="32">
        <v>0</v>
      </c>
      <c r="E49" s="32">
        <v>0</v>
      </c>
      <c r="F49" s="32">
        <v>0</v>
      </c>
      <c r="G49" s="32">
        <v>0</v>
      </c>
      <c r="H49" s="32">
        <v>0</v>
      </c>
      <c r="I49" s="32">
        <v>0</v>
      </c>
      <c r="J49" s="32">
        <v>0</v>
      </c>
      <c r="K49" s="32">
        <v>0</v>
      </c>
      <c r="L49" s="32">
        <v>0</v>
      </c>
      <c r="M49" s="32">
        <v>0</v>
      </c>
      <c r="N49" s="32">
        <v>0</v>
      </c>
      <c r="O49" s="32">
        <v>0</v>
      </c>
      <c r="P49" s="32">
        <v>0</v>
      </c>
      <c r="Q49" s="32">
        <v>0</v>
      </c>
      <c r="R49" s="32">
        <v>0</v>
      </c>
      <c r="S49" s="32">
        <v>0</v>
      </c>
      <c r="T49" s="32">
        <v>0</v>
      </c>
      <c r="U49" s="32">
        <v>0</v>
      </c>
      <c r="V49" s="32">
        <v>0</v>
      </c>
      <c r="W49" s="32">
        <v>0</v>
      </c>
      <c r="X49" s="32">
        <v>0</v>
      </c>
      <c r="Y49" s="32">
        <v>0</v>
      </c>
      <c r="Z49" s="32">
        <v>0</v>
      </c>
      <c r="AA49" s="32">
        <v>0</v>
      </c>
      <c r="AB49" s="32">
        <v>0</v>
      </c>
      <c r="AC49" s="32">
        <v>0</v>
      </c>
      <c r="AD49" s="32">
        <v>0</v>
      </c>
      <c r="AE49" s="32">
        <v>0</v>
      </c>
      <c r="AF49" s="32">
        <v>0</v>
      </c>
      <c r="AG49" s="32">
        <v>0</v>
      </c>
      <c r="AH49" s="32">
        <v>0</v>
      </c>
      <c r="AI49" s="32">
        <v>0</v>
      </c>
      <c r="AJ49" s="32">
        <v>0</v>
      </c>
      <c r="AK49" s="32">
        <v>0</v>
      </c>
      <c r="AL49" s="32">
        <v>0</v>
      </c>
      <c r="AM49" s="32">
        <v>0</v>
      </c>
      <c r="AN49" s="32">
        <v>0</v>
      </c>
      <c r="AO49" s="32">
        <v>1213082.1502690585</v>
      </c>
      <c r="AP49" s="32">
        <v>0</v>
      </c>
      <c r="AQ49" s="32">
        <v>0</v>
      </c>
      <c r="AR49" s="32">
        <v>0</v>
      </c>
      <c r="AS49" s="32">
        <v>0</v>
      </c>
      <c r="AT49" s="32">
        <v>0</v>
      </c>
      <c r="AU49" s="32">
        <v>0</v>
      </c>
      <c r="AV49" s="32">
        <v>0</v>
      </c>
      <c r="AW49" s="32">
        <v>0</v>
      </c>
      <c r="AX49" s="32">
        <v>0</v>
      </c>
      <c r="AY49" s="32">
        <v>0</v>
      </c>
      <c r="AZ49" s="32">
        <v>0</v>
      </c>
      <c r="BA49" s="32">
        <v>0</v>
      </c>
      <c r="BB49" s="32">
        <v>0</v>
      </c>
      <c r="BC49" s="32">
        <v>0</v>
      </c>
      <c r="BD49" s="32">
        <v>0</v>
      </c>
      <c r="BE49" s="32">
        <v>0</v>
      </c>
      <c r="BF49" s="32">
        <v>0</v>
      </c>
      <c r="BG49" s="32">
        <v>0</v>
      </c>
      <c r="BH49" s="32">
        <v>0</v>
      </c>
      <c r="BI49" s="32">
        <v>0</v>
      </c>
      <c r="BJ49" s="32">
        <v>0</v>
      </c>
      <c r="BK49" s="32">
        <v>0</v>
      </c>
      <c r="BL49" s="32">
        <v>0</v>
      </c>
      <c r="BM49" s="32">
        <v>0</v>
      </c>
      <c r="BN49" s="32">
        <v>0</v>
      </c>
      <c r="BO49" s="32">
        <v>0</v>
      </c>
      <c r="BP49" s="32">
        <v>0</v>
      </c>
      <c r="BQ49" s="32">
        <v>0</v>
      </c>
      <c r="BR49" s="32">
        <v>0</v>
      </c>
      <c r="BS49" s="32">
        <v>0</v>
      </c>
      <c r="BT49" s="32">
        <v>0</v>
      </c>
      <c r="BU49" s="32">
        <v>0</v>
      </c>
      <c r="BV49" s="32">
        <v>0</v>
      </c>
      <c r="BW49" s="32">
        <v>0</v>
      </c>
      <c r="BX49" s="32">
        <v>0</v>
      </c>
      <c r="BY49" s="32">
        <v>0</v>
      </c>
      <c r="BZ49" s="32">
        <v>0</v>
      </c>
      <c r="CA49" s="32">
        <v>0</v>
      </c>
      <c r="CB49" s="32">
        <v>0</v>
      </c>
      <c r="CC49" s="32">
        <v>0</v>
      </c>
      <c r="CD49" s="32">
        <v>0</v>
      </c>
      <c r="CE49" s="32">
        <v>0</v>
      </c>
      <c r="CF49" s="32">
        <v>0</v>
      </c>
      <c r="CG49" s="32">
        <v>0</v>
      </c>
      <c r="CH49" s="32">
        <v>0</v>
      </c>
    </row>
    <row r="50" spans="1:86" s="35" customFormat="1" x14ac:dyDescent="0.25">
      <c r="A50" s="35" t="s">
        <v>412</v>
      </c>
      <c r="B50" s="36">
        <f>B44-(B47+B48+B49)</f>
      </c>
      <c r="C50" s="36">
        <f>C44-(C47+C48+C49)</f>
      </c>
      <c r="D50" s="36">
        <f>D44-(D47+D48+D49)</f>
      </c>
      <c r="E50" s="36">
        <f>E44-(E47+E48+E49)</f>
      </c>
      <c r="F50" s="36">
        <f>F44-(F47+F48+F49)</f>
      </c>
      <c r="G50" s="36">
        <f>G44-(G47+G48+G49)</f>
      </c>
      <c r="H50" s="36">
        <f>H44-(H47+H48+H49)</f>
      </c>
      <c r="I50" s="36">
        <f>I44-(I47+I48+I49)</f>
      </c>
      <c r="J50" s="36">
        <f>J44-(J47+J48+J49)</f>
      </c>
      <c r="K50" s="36">
        <f>K44-(K47+K48+K49)</f>
      </c>
      <c r="L50" s="36">
        <f>L44-(L47+L48+L49)</f>
      </c>
      <c r="M50" s="36">
        <f>M44-(M47+M48+M49)</f>
      </c>
      <c r="N50" s="36">
        <f>N44-(N47+N48+N49)</f>
      </c>
      <c r="O50" s="36">
        <f>O44-(O47+O48+O49)</f>
      </c>
      <c r="P50" s="36">
        <f>P44-(P47+P48+P49)</f>
      </c>
      <c r="Q50" s="36">
        <f>Q44-(Q47+Q48+Q49)</f>
      </c>
      <c r="R50" s="36">
        <f>R44-(R47+R48+R49)</f>
      </c>
      <c r="S50" s="36">
        <f>S44-(S47+S48+S49)</f>
      </c>
      <c r="T50" s="36">
        <f>T44-(T47+T48+T49)</f>
      </c>
      <c r="U50" s="36">
        <f>U44-(U47+U48+U49)</f>
      </c>
      <c r="V50" s="36">
        <f>V44-(V47+V48+V49)</f>
      </c>
      <c r="W50" s="36">
        <f>W44-(W47+W48+W49)</f>
      </c>
      <c r="X50" s="36">
        <f>X44-(X47+X48+X49)</f>
      </c>
      <c r="Y50" s="36">
        <f>Y44-(Y47+Y48+Y49)</f>
      </c>
      <c r="Z50" s="36">
        <f>Z44-(Z47+Z48+Z49)</f>
      </c>
      <c r="AA50" s="36">
        <f>AA44-(AA47+AA48+AA49)</f>
      </c>
      <c r="AB50" s="36">
        <f>AB44-(AB47+AB48+AB49)</f>
      </c>
      <c r="AC50" s="36">
        <f>AC44-(AC47+AC48+AC49)</f>
      </c>
      <c r="AD50" s="36">
        <f>AD44-(AD47+AD48+AD49)</f>
      </c>
      <c r="AE50" s="36">
        <f>AE44-(AE47+AE48+AE49)</f>
      </c>
      <c r="AF50" s="36">
        <f>AF44-(AF47+AF48+AF49)</f>
      </c>
      <c r="AG50" s="36">
        <f>AG44-(AG47+AG48+AG49)</f>
      </c>
      <c r="AH50" s="36">
        <f>AH44-(AH47+AH48+AH49)</f>
      </c>
      <c r="AI50" s="36">
        <f>AI44-(AI47+AI48+AI49)</f>
      </c>
      <c r="AJ50" s="36">
        <f>AJ44-(AJ47+AJ48+AJ49)</f>
      </c>
      <c r="AK50" s="36">
        <f>AK44-(AK47+AK48+AK49)</f>
      </c>
      <c r="AL50" s="36">
        <f>AL44-(AL47+AL48+AL49)</f>
      </c>
      <c r="AM50" s="36">
        <f>AM44-(AM47+AM48+AM49)</f>
      </c>
      <c r="AN50" s="36">
        <f>AN44-(AN47+AN48+AN49)</f>
      </c>
      <c r="AO50" s="36">
        <f>AO44-(AO47+AO48+AO49)</f>
      </c>
      <c r="AP50" s="36">
        <f>AP44-(AP47+AP48+AP49)</f>
      </c>
      <c r="AQ50" s="36">
        <f>AQ44-(AQ47+AQ48+AQ49)</f>
      </c>
      <c r="AR50" s="36">
        <f>AR44-(AR47+AR48+AR49)</f>
      </c>
      <c r="AS50" s="36">
        <f>AS44-(AS47+AS48+AS49)</f>
      </c>
      <c r="AT50" s="36">
        <f>AT44-(AT47+AT48+AT49)</f>
      </c>
      <c r="AU50" s="36">
        <f>AU44-(AU47+AU48+AU49)</f>
      </c>
      <c r="AV50" s="36">
        <f>AV44-(AV47+AV48+AV49)</f>
      </c>
      <c r="AW50" s="36">
        <f>AW44-(AW47+AW48+AW49)</f>
      </c>
      <c r="AX50" s="36">
        <f>AX44-(AX47+AX48+AX49)</f>
      </c>
      <c r="AY50" s="36">
        <f>AY44-(AY47+AY48+AY49)</f>
      </c>
      <c r="AZ50" s="36">
        <f>AZ44-(AZ47+AZ48+AZ49)</f>
      </c>
      <c r="BA50" s="36">
        <f>BA44-(BA47+BA48+BA49)</f>
      </c>
      <c r="BB50" s="36">
        <f>BB44-(BB47+BB48+BB49)</f>
      </c>
      <c r="BC50" s="36">
        <f>BC44-(BC47+BC48+BC49)</f>
      </c>
      <c r="BD50" s="36">
        <f>BD44-(BD47+BD48+BD49)</f>
      </c>
      <c r="BE50" s="36">
        <f>BE44-(BE47+BE48+BE49)</f>
      </c>
      <c r="BF50" s="36">
        <f>BF44-(BF47+BF48+BF49)</f>
      </c>
      <c r="BG50" s="36">
        <f>BG44-(BG47+BG48+BG49)</f>
      </c>
      <c r="BH50" s="36">
        <f>BH44-(BH47+BH48+BH49)</f>
      </c>
      <c r="BI50" s="36">
        <f>BI44-(BI47+BI48+BI49)</f>
      </c>
      <c r="BJ50" s="36">
        <f>BJ44-(BJ47+BJ48+BJ49)</f>
      </c>
      <c r="BK50" s="36">
        <f>BK44-(BK47+BK48+BK49)</f>
      </c>
      <c r="BL50" s="36">
        <f>BL44-(BL47+BL48+BL49)</f>
      </c>
      <c r="BM50" s="36">
        <f>BM44-(BM47+BM48+BM49)</f>
      </c>
      <c r="BN50" s="36">
        <f>BN44-(BN47+BN48+BN49)</f>
      </c>
      <c r="BO50" s="36">
        <f>BO44-(BO47+BO48+BO49)</f>
      </c>
      <c r="BP50" s="36">
        <f>BP44-(BP47+BP48+BP49)</f>
      </c>
      <c r="BQ50" s="36">
        <f>BQ44-(BQ47+BQ48+BQ49)</f>
      </c>
      <c r="BR50" s="36">
        <f>BR44-(BR47+BR48+BR49)</f>
      </c>
      <c r="BS50" s="36">
        <f>BS44-(BS47+BS48+BS49)</f>
      </c>
      <c r="BT50" s="36">
        <f>BT44-(BT47+BT48+BT49)</f>
      </c>
      <c r="BU50" s="36">
        <f>BU44-(BU47+BU48+BU49)</f>
      </c>
      <c r="BV50" s="36">
        <f>BV44-(BV47+BV48+BV49)</f>
      </c>
      <c r="BW50" s="36">
        <f>BW44-(BW47+BW48+BW49)</f>
      </c>
      <c r="BX50" s="36">
        <f>BX44-(BX47+BX48+BX49)</f>
      </c>
      <c r="BY50" s="36">
        <f>BY44-(BY47+BY48+BY49)</f>
      </c>
      <c r="BZ50" s="36">
        <f>BZ44-(BZ47+BZ48+BZ49)</f>
      </c>
      <c r="CA50" s="36">
        <f>CA44-(CA47+CA48+CA49)</f>
      </c>
      <c r="CB50" s="36">
        <f>CB44-(CB47+CB48+CB49)</f>
      </c>
      <c r="CC50" s="36">
        <f>CC44-(CC47+CC48+CC49)</f>
      </c>
      <c r="CD50" s="36">
        <f>CD44-(CD47+CD48+CD49)</f>
      </c>
      <c r="CE50" s="36">
        <f>CE44-(CE47+CE48+CE49)</f>
      </c>
      <c r="CF50" s="36">
        <f>CF44-(CF47+CF48+CF49)</f>
      </c>
      <c r="CG50" s="36">
        <f>CG44-(CG47+CG48+CG49)</f>
      </c>
      <c r="CH50" s="36">
        <f>CH44-(CH47+CH48+CH49)</f>
      </c>
    </row>
    <row r="52" spans="1:1" s="57" customFormat="1" x14ac:dyDescent="0.25">
      <c r="A52" s="57" t="s">
        <v>413</v>
      </c>
    </row>
    <row r="53" spans="1:86" x14ac:dyDescent="0.25">
      <c r="A53" t="s">
        <v>403</v>
      </c>
      <c r="B53" s="32">
        <f>SUM(C53:CH53)</f>
      </c>
      <c r="C53" s="32">
        <v>0</v>
      </c>
      <c r="D53" s="32">
        <v>0</v>
      </c>
      <c r="E53" s="32">
        <v>0</v>
      </c>
      <c r="F53" s="32">
        <v>0</v>
      </c>
      <c r="G53" s="32">
        <v>0</v>
      </c>
      <c r="H53" s="32">
        <v>0</v>
      </c>
      <c r="I53" s="32">
        <v>0</v>
      </c>
      <c r="J53" s="32">
        <v>0</v>
      </c>
      <c r="K53" s="32">
        <v>0</v>
      </c>
      <c r="L53" s="32">
        <v>0</v>
      </c>
      <c r="M53" s="32">
        <v>0</v>
      </c>
      <c r="N53" s="32">
        <v>0</v>
      </c>
      <c r="O53" s="32">
        <v>0</v>
      </c>
      <c r="P53" s="32">
        <v>0</v>
      </c>
      <c r="Q53" s="32">
        <v>0</v>
      </c>
      <c r="R53" s="32">
        <v>0</v>
      </c>
      <c r="S53" s="32">
        <v>0</v>
      </c>
      <c r="T53" s="32">
        <v>0</v>
      </c>
      <c r="U53" s="32">
        <v>0</v>
      </c>
      <c r="V53" s="32">
        <v>0</v>
      </c>
      <c r="W53" s="32">
        <v>0</v>
      </c>
      <c r="X53" s="32">
        <v>0</v>
      </c>
      <c r="Y53" s="32">
        <v>0</v>
      </c>
      <c r="Z53" s="32">
        <v>0</v>
      </c>
      <c r="AA53" s="32">
        <v>0</v>
      </c>
      <c r="AB53" s="32">
        <v>0</v>
      </c>
      <c r="AC53" s="32">
        <v>0</v>
      </c>
      <c r="AD53" s="32">
        <v>0</v>
      </c>
      <c r="AE53" s="32">
        <v>0</v>
      </c>
      <c r="AF53" s="32">
        <v>0</v>
      </c>
      <c r="AG53" s="32">
        <v>0</v>
      </c>
      <c r="AH53" s="32">
        <v>0</v>
      </c>
      <c r="AI53" s="32">
        <v>0</v>
      </c>
      <c r="AJ53" s="32">
        <v>0</v>
      </c>
      <c r="AK53" s="32">
        <v>0</v>
      </c>
      <c r="AL53" s="32">
        <v>0</v>
      </c>
      <c r="AM53" s="32">
        <v>0</v>
      </c>
      <c r="AN53" s="32">
        <v>0</v>
      </c>
      <c r="AO53" s="32">
        <v>23731812.40199464</v>
      </c>
      <c r="AP53" s="32">
        <v>420780.32456217904</v>
      </c>
      <c r="AQ53" s="32">
        <v>20780.32456217902</v>
      </c>
      <c r="AR53" s="32">
        <v>20780.32456217902</v>
      </c>
      <c r="AS53" s="32">
        <v>20780.324562178925</v>
      </c>
      <c r="AT53" s="32">
        <v>20780.324562178925</v>
      </c>
      <c r="AU53" s="32">
        <v>20780.324562178925</v>
      </c>
      <c r="AV53" s="32">
        <v>20780.324562178925</v>
      </c>
      <c r="AW53" s="32">
        <v>27406.328375512177</v>
      </c>
      <c r="AX53" s="32">
        <v>27406.328375512177</v>
      </c>
      <c r="AY53" s="32">
        <v>27406.328375512177</v>
      </c>
      <c r="AZ53" s="32">
        <v>27406.328375512177</v>
      </c>
      <c r="BA53" s="32">
        <v>35102.32837551209</v>
      </c>
      <c r="BB53" s="32">
        <v>35102.32837551209</v>
      </c>
      <c r="BC53" s="32">
        <v>35102.32837551209</v>
      </c>
      <c r="BD53" s="32">
        <v>35102.32837551199</v>
      </c>
      <c r="BE53" s="32">
        <v>35102.32837551199</v>
      </c>
      <c r="BF53" s="32">
        <v>35102.32837551199</v>
      </c>
      <c r="BG53" s="32">
        <v>35102.32837551199</v>
      </c>
      <c r="BH53" s="32">
        <v>35102.32837551199</v>
      </c>
      <c r="BI53" s="32">
        <v>41860.42518177861</v>
      </c>
      <c r="BJ53" s="32">
        <v>41860.42518177871</v>
      </c>
      <c r="BK53" s="32">
        <v>41860.42518177871</v>
      </c>
      <c r="BL53" s="32">
        <v>41860.42518177861</v>
      </c>
      <c r="BM53" s="32">
        <v>49705.22018177873</v>
      </c>
      <c r="BN53" s="32">
        <v>49705.22018177873</v>
      </c>
      <c r="BO53" s="32">
        <v>49705.22018177873</v>
      </c>
      <c r="BP53" s="32">
        <v>49705.22018177863</v>
      </c>
      <c r="BQ53" s="32">
        <v>49705.22018177863</v>
      </c>
      <c r="BR53" s="32">
        <v>49705.22018177863</v>
      </c>
      <c r="BS53" s="32">
        <v>49705.22018177863</v>
      </c>
      <c r="BT53" s="32">
        <v>49705.22018177854</v>
      </c>
      <c r="BU53" s="32">
        <v>56598.04116375372</v>
      </c>
      <c r="BV53" s="32">
        <v>56598.04116375372</v>
      </c>
      <c r="BW53" s="32">
        <v>56598.041163753536</v>
      </c>
      <c r="BX53" s="32">
        <v>56598.04116375363</v>
      </c>
      <c r="BY53" s="32">
        <v>64594.478938753346</v>
      </c>
      <c r="BZ53" s="32">
        <v>64594.47893875344</v>
      </c>
      <c r="CA53" s="32">
        <v>64594.478938753346</v>
      </c>
      <c r="CB53" s="32">
        <v>64594.478938753346</v>
      </c>
      <c r="CC53" s="32">
        <v>64594.478938753346</v>
      </c>
      <c r="CD53" s="32">
        <v>64594.47893875325</v>
      </c>
      <c r="CE53" s="32">
        <v>64594.478938753346</v>
      </c>
      <c r="CF53" s="32">
        <v>64594.47893875325</v>
      </c>
      <c r="CG53" s="32">
        <v>71624.70763594117</v>
      </c>
      <c r="CH53" s="32">
        <v>72304192.62289305</v>
      </c>
    </row>
    <row r="54" spans="1:86" s="33" customFormat="1" x14ac:dyDescent="0.25">
      <c r="A54" s="33" t="s">
        <v>404</v>
      </c>
      <c r="B54" s="34">
        <f>SUM(C54:CH54)</f>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c r="X54" s="34">
        <v>0</v>
      </c>
      <c r="Y54" s="34">
        <v>0</v>
      </c>
      <c r="Z54" s="34">
        <v>0</v>
      </c>
      <c r="AA54" s="34">
        <v>0</v>
      </c>
      <c r="AB54" s="34">
        <v>0</v>
      </c>
      <c r="AC54" s="34">
        <v>0</v>
      </c>
      <c r="AD54" s="34">
        <v>0</v>
      </c>
      <c r="AE54" s="34">
        <v>0</v>
      </c>
      <c r="AF54" s="34">
        <v>0</v>
      </c>
      <c r="AG54" s="34">
        <v>0</v>
      </c>
      <c r="AH54" s="34">
        <v>0</v>
      </c>
      <c r="AI54" s="34">
        <v>0</v>
      </c>
      <c r="AJ54" s="34">
        <v>0</v>
      </c>
      <c r="AK54" s="34">
        <v>0</v>
      </c>
      <c r="AL54" s="34">
        <v>0</v>
      </c>
      <c r="AM54" s="34">
        <v>0</v>
      </c>
      <c r="AN54" s="34">
        <v>0</v>
      </c>
      <c r="AO54" s="34">
        <v>5932953.10049866</v>
      </c>
      <c r="AP54" s="34">
        <v>105195.08114054476</v>
      </c>
      <c r="AQ54" s="34">
        <v>5195.081140544755</v>
      </c>
      <c r="AR54" s="34">
        <v>5195.081140544755</v>
      </c>
      <c r="AS54" s="34">
        <v>5195.081140544731</v>
      </c>
      <c r="AT54" s="34">
        <v>5195.081140544731</v>
      </c>
      <c r="AU54" s="34">
        <v>5195.081140544731</v>
      </c>
      <c r="AV54" s="34">
        <v>5195.081140544731</v>
      </c>
      <c r="AW54" s="34">
        <v>6851.582093878044</v>
      </c>
      <c r="AX54" s="34">
        <v>6851.582093878044</v>
      </c>
      <c r="AY54" s="34">
        <v>6851.582093878044</v>
      </c>
      <c r="AZ54" s="34">
        <v>6851.582093878044</v>
      </c>
      <c r="BA54" s="34">
        <v>8775.582093878022</v>
      </c>
      <c r="BB54" s="34">
        <v>8775.582093878022</v>
      </c>
      <c r="BC54" s="34">
        <v>8775.582093878022</v>
      </c>
      <c r="BD54" s="34">
        <v>8775.582093877998</v>
      </c>
      <c r="BE54" s="34">
        <v>8775.582093877998</v>
      </c>
      <c r="BF54" s="34">
        <v>8775.582093877998</v>
      </c>
      <c r="BG54" s="34">
        <v>8775.582093877998</v>
      </c>
      <c r="BH54" s="34">
        <v>8775.582093877998</v>
      </c>
      <c r="BI54" s="34">
        <v>10465.106295444653</v>
      </c>
      <c r="BJ54" s="34">
        <v>10465.106295444677</v>
      </c>
      <c r="BK54" s="34">
        <v>10465.106295444677</v>
      </c>
      <c r="BL54" s="34">
        <v>10465.106295444653</v>
      </c>
      <c r="BM54" s="34">
        <v>12426.305045444682</v>
      </c>
      <c r="BN54" s="34">
        <v>12426.305045444682</v>
      </c>
      <c r="BO54" s="34">
        <v>12426.305045444682</v>
      </c>
      <c r="BP54" s="34">
        <v>12426.305045444658</v>
      </c>
      <c r="BQ54" s="34">
        <v>12426.305045444658</v>
      </c>
      <c r="BR54" s="34">
        <v>12426.305045444658</v>
      </c>
      <c r="BS54" s="34">
        <v>12426.305045444658</v>
      </c>
      <c r="BT54" s="34">
        <v>12426.305045444635</v>
      </c>
      <c r="BU54" s="34">
        <v>14149.51029093843</v>
      </c>
      <c r="BV54" s="34">
        <v>14149.51029093843</v>
      </c>
      <c r="BW54" s="34">
        <v>14149.510290938384</v>
      </c>
      <c r="BX54" s="34">
        <v>14149.510290938408</v>
      </c>
      <c r="BY54" s="34">
        <v>16148.619734688336</v>
      </c>
      <c r="BZ54" s="34">
        <v>16148.61973468836</v>
      </c>
      <c r="CA54" s="34">
        <v>16148.619734688336</v>
      </c>
      <c r="CB54" s="34">
        <v>16148.619734688336</v>
      </c>
      <c r="CC54" s="34">
        <v>16148.619734688336</v>
      </c>
      <c r="CD54" s="34">
        <v>16148.619734688313</v>
      </c>
      <c r="CE54" s="34">
        <v>16148.619734688336</v>
      </c>
      <c r="CF54" s="34">
        <v>16148.619734688313</v>
      </c>
      <c r="CG54" s="34">
        <v>17906.176908985293</v>
      </c>
      <c r="CH54" s="34">
        <v>18076048.155723263</v>
      </c>
    </row>
    <row r="55" spans="1:86" x14ac:dyDescent="0.25">
      <c r="A55" t="s">
        <v>405</v>
      </c>
      <c r="B55" s="32">
        <f>SUM(C55:CH55)</f>
      </c>
      <c r="C55" s="32">
        <v>0</v>
      </c>
      <c r="D55" s="32">
        <v>0</v>
      </c>
      <c r="E55" s="32">
        <v>0</v>
      </c>
      <c r="F55" s="32">
        <v>0</v>
      </c>
      <c r="G55" s="32">
        <v>0</v>
      </c>
      <c r="H55" s="32">
        <v>0</v>
      </c>
      <c r="I55" s="32">
        <v>0</v>
      </c>
      <c r="J55" s="32">
        <v>0</v>
      </c>
      <c r="K55" s="32">
        <v>0</v>
      </c>
      <c r="L55" s="32">
        <v>0</v>
      </c>
      <c r="M55" s="32">
        <v>0</v>
      </c>
      <c r="N55" s="32">
        <v>0</v>
      </c>
      <c r="O55" s="32">
        <v>0</v>
      </c>
      <c r="P55" s="32">
        <v>0</v>
      </c>
      <c r="Q55" s="32">
        <v>0</v>
      </c>
      <c r="R55" s="32">
        <v>0</v>
      </c>
      <c r="S55" s="32">
        <v>0</v>
      </c>
      <c r="T55" s="32">
        <v>0</v>
      </c>
      <c r="U55" s="32">
        <v>0</v>
      </c>
      <c r="V55" s="32">
        <v>0</v>
      </c>
      <c r="W55" s="32">
        <v>0</v>
      </c>
      <c r="X55" s="32">
        <v>0</v>
      </c>
      <c r="Y55" s="32">
        <v>0</v>
      </c>
      <c r="Z55" s="32">
        <v>0</v>
      </c>
      <c r="AA55" s="32">
        <v>0</v>
      </c>
      <c r="AB55" s="32">
        <v>0</v>
      </c>
      <c r="AC55" s="32">
        <v>0</v>
      </c>
      <c r="AD55" s="32">
        <v>0</v>
      </c>
      <c r="AE55" s="32">
        <v>0</v>
      </c>
      <c r="AF55" s="32">
        <v>0</v>
      </c>
      <c r="AG55" s="32">
        <v>0</v>
      </c>
      <c r="AH55" s="32">
        <v>0</v>
      </c>
      <c r="AI55" s="32">
        <v>0</v>
      </c>
      <c r="AJ55" s="32">
        <v>0</v>
      </c>
      <c r="AK55" s="32">
        <v>0</v>
      </c>
      <c r="AL55" s="32">
        <v>0</v>
      </c>
      <c r="AM55" s="32">
        <v>0</v>
      </c>
      <c r="AN55" s="32">
        <v>0</v>
      </c>
      <c r="AO55" s="32">
        <v>29664765.502493296</v>
      </c>
      <c r="AP55" s="32">
        <v>525975.4057027238</v>
      </c>
      <c r="AQ55" s="32">
        <v>25975.405702723772</v>
      </c>
      <c r="AR55" s="32">
        <v>25975.405702723772</v>
      </c>
      <c r="AS55" s="32">
        <v>25975.405702723656</v>
      </c>
      <c r="AT55" s="32">
        <v>25975.405702723656</v>
      </c>
      <c r="AU55" s="32">
        <v>25975.405702723656</v>
      </c>
      <c r="AV55" s="32">
        <v>25975.405702723656</v>
      </c>
      <c r="AW55" s="32">
        <v>34257.91046939022</v>
      </c>
      <c r="AX55" s="32">
        <v>34257.91046939022</v>
      </c>
      <c r="AY55" s="32">
        <v>34257.91046939022</v>
      </c>
      <c r="AZ55" s="32">
        <v>34257.91046939022</v>
      </c>
      <c r="BA55" s="32">
        <v>43877.9104693901</v>
      </c>
      <c r="BB55" s="32">
        <v>43877.9104693901</v>
      </c>
      <c r="BC55" s="32">
        <v>43877.9104693901</v>
      </c>
      <c r="BD55" s="32">
        <v>43877.910469389986</v>
      </c>
      <c r="BE55" s="32">
        <v>43877.910469389986</v>
      </c>
      <c r="BF55" s="32">
        <v>43877.910469389986</v>
      </c>
      <c r="BG55" s="32">
        <v>43877.910469389986</v>
      </c>
      <c r="BH55" s="32">
        <v>43877.910469389986</v>
      </c>
      <c r="BI55" s="32">
        <v>52325.53147722327</v>
      </c>
      <c r="BJ55" s="32">
        <v>52325.53147722338</v>
      </c>
      <c r="BK55" s="32">
        <v>52325.53147722338</v>
      </c>
      <c r="BL55" s="32">
        <v>52325.53147722327</v>
      </c>
      <c r="BM55" s="32">
        <v>62131.52522722341</v>
      </c>
      <c r="BN55" s="32">
        <v>62131.52522722341</v>
      </c>
      <c r="BO55" s="32">
        <v>62131.52522722341</v>
      </c>
      <c r="BP55" s="32">
        <v>62131.52522722329</v>
      </c>
      <c r="BQ55" s="32">
        <v>62131.52522722329</v>
      </c>
      <c r="BR55" s="32">
        <v>62131.52522722329</v>
      </c>
      <c r="BS55" s="32">
        <v>62131.52522722329</v>
      </c>
      <c r="BT55" s="32">
        <v>62131.525227223174</v>
      </c>
      <c r="BU55" s="32">
        <v>70747.55145469215</v>
      </c>
      <c r="BV55" s="32">
        <v>70747.55145469215</v>
      </c>
      <c r="BW55" s="32">
        <v>70747.55145469191</v>
      </c>
      <c r="BX55" s="32">
        <v>70747.55145469203</v>
      </c>
      <c r="BY55" s="32">
        <v>80743.09867344168</v>
      </c>
      <c r="BZ55" s="32">
        <v>80743.0986734418</v>
      </c>
      <c r="CA55" s="32">
        <v>80743.09867344168</v>
      </c>
      <c r="CB55" s="32">
        <v>80743.09867344168</v>
      </c>
      <c r="CC55" s="32">
        <v>80743.09867344168</v>
      </c>
      <c r="CD55" s="32">
        <v>80743.09867344156</v>
      </c>
      <c r="CE55" s="32">
        <v>80743.09867344168</v>
      </c>
      <c r="CF55" s="32">
        <v>80743.09867344156</v>
      </c>
      <c r="CG55" s="32">
        <v>89530.88454492646</v>
      </c>
      <c r="CH55" s="32">
        <v>90380240.77861631</v>
      </c>
    </row>
  </sheetData>
  <pageMargins left="0.7" right="0.7" top="0.75" bottom="0.75" header="0.3" footer="0.3"/>
  <pageSetup orientation="portrait" horizontalDpi="4294967295" verticalDpi="4294967295" scale="100" fitToWidth="1" fitToHeigh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26"/>
  <sheetViews>
    <sheetView workbookViewId="0" showGridLines="0">
      <pane xSplit="1" ySplit="1" topLeftCell="B2" activePane="bottomRight" state="frozen"/>
      <selection pane="bottomRight"/>
    </sheetView>
  </sheetViews>
  <sheetFormatPr defaultRowHeight="15" outlineLevelRow="0" outlineLevelCol="0" x14ac:dyDescent="55"/>
  <cols>
    <col min="1" max="1" width="30" customWidth="1"/>
    <col min="2" max="2" width="16" customWidth="1"/>
    <col min="3" max="86" width="13" customWidth="1"/>
  </cols>
  <sheetData>
    <row r="1" ht="28" customHeight="1" spans="1:86" s="30" customFormat="1" x14ac:dyDescent="0.25">
      <c r="A1" s="30" t="s">
        <v>46</v>
      </c>
      <c r="B1" s="30" t="s">
        <v>414</v>
      </c>
      <c r="C1" s="30" t="s">
        <v>139</v>
      </c>
      <c r="D1" s="30" t="s">
        <v>140</v>
      </c>
      <c r="E1" s="30" t="s">
        <v>141</v>
      </c>
      <c r="F1" s="30" t="s">
        <v>142</v>
      </c>
      <c r="G1" s="30" t="s">
        <v>143</v>
      </c>
      <c r="H1" s="30" t="s">
        <v>144</v>
      </c>
      <c r="I1" s="30" t="s">
        <v>145</v>
      </c>
      <c r="J1" s="30" t="s">
        <v>146</v>
      </c>
      <c r="K1" s="30" t="s">
        <v>147</v>
      </c>
      <c r="L1" s="30" t="s">
        <v>148</v>
      </c>
      <c r="M1" s="30" t="s">
        <v>149</v>
      </c>
      <c r="N1" s="30" t="s">
        <v>150</v>
      </c>
      <c r="O1" s="30" t="s">
        <v>151</v>
      </c>
      <c r="P1" s="30" t="s">
        <v>152</v>
      </c>
      <c r="Q1" s="30" t="s">
        <v>153</v>
      </c>
      <c r="R1" s="30" t="s">
        <v>154</v>
      </c>
      <c r="S1" s="30" t="s">
        <v>155</v>
      </c>
      <c r="T1" s="30" t="s">
        <v>156</v>
      </c>
      <c r="U1" s="30" t="s">
        <v>157</v>
      </c>
      <c r="V1" s="30" t="s">
        <v>158</v>
      </c>
      <c r="W1" s="30" t="s">
        <v>159</v>
      </c>
      <c r="X1" s="30" t="s">
        <v>160</v>
      </c>
      <c r="Y1" s="30" t="s">
        <v>161</v>
      </c>
      <c r="Z1" s="30" t="s">
        <v>162</v>
      </c>
      <c r="AA1" s="30" t="s">
        <v>163</v>
      </c>
      <c r="AB1" s="30" t="s">
        <v>164</v>
      </c>
      <c r="AC1" s="30" t="s">
        <v>165</v>
      </c>
      <c r="AD1" s="30" t="s">
        <v>166</v>
      </c>
      <c r="AE1" s="30" t="s">
        <v>167</v>
      </c>
      <c r="AF1" s="30" t="s">
        <v>168</v>
      </c>
      <c r="AG1" s="30" t="s">
        <v>169</v>
      </c>
      <c r="AH1" s="30" t="s">
        <v>170</v>
      </c>
      <c r="AI1" s="30" t="s">
        <v>171</v>
      </c>
      <c r="AJ1" s="30" t="s">
        <v>172</v>
      </c>
      <c r="AK1" s="30" t="s">
        <v>173</v>
      </c>
      <c r="AL1" s="30" t="s">
        <v>174</v>
      </c>
      <c r="AM1" s="30" t="s">
        <v>175</v>
      </c>
      <c r="AN1" s="30" t="s">
        <v>176</v>
      </c>
      <c r="AO1" s="30" t="s">
        <v>177</v>
      </c>
      <c r="AP1" s="30" t="s">
        <v>178</v>
      </c>
      <c r="AQ1" s="30" t="s">
        <v>179</v>
      </c>
      <c r="AR1" s="30" t="s">
        <v>180</v>
      </c>
      <c r="AS1" s="30" t="s">
        <v>181</v>
      </c>
      <c r="AT1" s="30" t="s">
        <v>182</v>
      </c>
      <c r="AU1" s="30" t="s">
        <v>183</v>
      </c>
      <c r="AV1" s="30" t="s">
        <v>184</v>
      </c>
      <c r="AW1" s="30" t="s">
        <v>185</v>
      </c>
      <c r="AX1" s="30" t="s">
        <v>186</v>
      </c>
      <c r="AY1" s="30" t="s">
        <v>187</v>
      </c>
      <c r="AZ1" s="30" t="s">
        <v>188</v>
      </c>
      <c r="BA1" s="30" t="s">
        <v>189</v>
      </c>
      <c r="BB1" s="30" t="s">
        <v>190</v>
      </c>
      <c r="BC1" s="30" t="s">
        <v>191</v>
      </c>
      <c r="BD1" s="30" t="s">
        <v>192</v>
      </c>
      <c r="BE1" s="30" t="s">
        <v>193</v>
      </c>
      <c r="BF1" s="30" t="s">
        <v>194</v>
      </c>
      <c r="BG1" s="30" t="s">
        <v>195</v>
      </c>
      <c r="BH1" s="30" t="s">
        <v>196</v>
      </c>
      <c r="BI1" s="30" t="s">
        <v>197</v>
      </c>
      <c r="BJ1" s="30" t="s">
        <v>198</v>
      </c>
      <c r="BK1" s="30" t="s">
        <v>199</v>
      </c>
      <c r="BL1" s="30" t="s">
        <v>200</v>
      </c>
      <c r="BM1" s="30" t="s">
        <v>201</v>
      </c>
      <c r="BN1" s="30" t="s">
        <v>202</v>
      </c>
      <c r="BO1" s="30" t="s">
        <v>203</v>
      </c>
      <c r="BP1" s="30" t="s">
        <v>204</v>
      </c>
      <c r="BQ1" s="30" t="s">
        <v>205</v>
      </c>
      <c r="BR1" s="30" t="s">
        <v>206</v>
      </c>
      <c r="BS1" s="30" t="s">
        <v>207</v>
      </c>
      <c r="BT1" s="30" t="s">
        <v>208</v>
      </c>
      <c r="BU1" s="30" t="s">
        <v>209</v>
      </c>
      <c r="BV1" s="30" t="s">
        <v>210</v>
      </c>
      <c r="BW1" s="30" t="s">
        <v>211</v>
      </c>
      <c r="BX1" s="30" t="s">
        <v>212</v>
      </c>
      <c r="BY1" s="30" t="s">
        <v>213</v>
      </c>
      <c r="BZ1" s="30" t="s">
        <v>214</v>
      </c>
      <c r="CA1" s="30" t="s">
        <v>215</v>
      </c>
      <c r="CB1" s="30" t="s">
        <v>216</v>
      </c>
      <c r="CC1" s="30" t="s">
        <v>217</v>
      </c>
      <c r="CD1" s="30" t="s">
        <v>218</v>
      </c>
      <c r="CE1" s="30" t="s">
        <v>219</v>
      </c>
      <c r="CF1" s="30" t="s">
        <v>220</v>
      </c>
      <c r="CG1" s="30" t="s">
        <v>221</v>
      </c>
      <c r="CH1" s="30" t="s">
        <v>222</v>
      </c>
    </row>
    <row r="2" spans="1:2" s="31" customFormat="1" x14ac:dyDescent="0.25">
      <c r="A2" s="31" t="s">
        <v>415</v>
      </c>
      <c r="B2" s="31"/>
    </row>
    <row r="3" spans="1:2" x14ac:dyDescent="0.25">
      <c r="A3" t="s">
        <v>416</v>
      </c>
      <c r="B3" s="38">
        <v>0.07</v>
      </c>
    </row>
    <row r="4" spans="1:86" s="33" customFormat="1" x14ac:dyDescent="0.25">
      <c r="A4" s="33" t="s">
        <v>417</v>
      </c>
      <c r="B4" s="34">
        <f>SUM(C4:CH4)</f>
      </c>
      <c r="C4" s="34">
        <v>6300407.343638563</v>
      </c>
      <c r="D4" s="34">
        <v>3338949.306037787</v>
      </c>
      <c r="E4" s="34">
        <v>4047069.532031765</v>
      </c>
      <c r="F4" s="34">
        <v>4093084.048712394</v>
      </c>
      <c r="G4" s="34">
        <v>10206521.089088876</v>
      </c>
      <c r="H4" s="34">
        <v>8323883.483077473</v>
      </c>
      <c r="I4" s="34">
        <v>7574291.235700192</v>
      </c>
      <c r="J4" s="34">
        <v>7087264.461992359</v>
      </c>
      <c r="K4" s="34">
        <v>6775891.375580734</v>
      </c>
      <c r="L4" s="34">
        <v>6578461.417641162</v>
      </c>
      <c r="M4" s="34">
        <v>6451218.114152793</v>
      </c>
      <c r="N4" s="34">
        <v>6363284.939633743</v>
      </c>
      <c r="O4" s="34">
        <v>5865989.0540984</v>
      </c>
      <c r="P4" s="34">
        <v>5790293.190769509</v>
      </c>
      <c r="Q4" s="34">
        <v>5710694.183266649</v>
      </c>
      <c r="R4" s="34">
        <v>5618072.038826806</v>
      </c>
      <c r="S4" s="34">
        <v>5064219.6556329345</v>
      </c>
      <c r="T4" s="34">
        <v>4960485.361789539</v>
      </c>
      <c r="U4" s="34">
        <v>4842044.822142143</v>
      </c>
      <c r="V4" s="34">
        <v>4710122.962569482</v>
      </c>
      <c r="W4" s="34">
        <v>4566765.140575678</v>
      </c>
      <c r="X4" s="34">
        <v>4414553.196767029</v>
      </c>
      <c r="Y4" s="34">
        <v>1909295.0620528178</v>
      </c>
      <c r="Z4" s="34">
        <v>1840874.274731207</v>
      </c>
      <c r="AA4" s="34">
        <v>1803474.8373891728</v>
      </c>
      <c r="AB4" s="34">
        <v>1724282.3733414863</v>
      </c>
      <c r="AC4" s="34">
        <v>0</v>
      </c>
      <c r="AD4" s="34">
        <v>0</v>
      </c>
      <c r="AE4" s="34">
        <v>0</v>
      </c>
      <c r="AF4" s="34">
        <v>0</v>
      </c>
      <c r="AG4" s="34">
        <v>0</v>
      </c>
      <c r="AH4" s="34">
        <v>0</v>
      </c>
      <c r="AI4" s="34">
        <v>0</v>
      </c>
      <c r="AJ4" s="34">
        <v>0</v>
      </c>
      <c r="AK4" s="34">
        <v>0</v>
      </c>
      <c r="AL4" s="34">
        <v>0</v>
      </c>
      <c r="AM4" s="34">
        <v>0</v>
      </c>
      <c r="AN4" s="34">
        <v>0</v>
      </c>
      <c r="AO4" s="34">
        <v>0</v>
      </c>
      <c r="AP4" s="34">
        <v>0</v>
      </c>
      <c r="AQ4" s="34">
        <v>0</v>
      </c>
      <c r="AR4" s="34">
        <v>0</v>
      </c>
      <c r="AS4" s="34">
        <v>0</v>
      </c>
      <c r="AT4" s="34">
        <v>0</v>
      </c>
      <c r="AU4" s="34">
        <v>0</v>
      </c>
      <c r="AV4" s="34">
        <v>0</v>
      </c>
      <c r="AW4" s="34">
        <v>0</v>
      </c>
      <c r="AX4" s="34">
        <v>0</v>
      </c>
      <c r="AY4" s="34">
        <v>0</v>
      </c>
      <c r="AZ4" s="34">
        <v>0</v>
      </c>
      <c r="BA4" s="34">
        <v>0</v>
      </c>
      <c r="BB4" s="34">
        <v>0</v>
      </c>
      <c r="BC4" s="34">
        <v>0</v>
      </c>
      <c r="BD4" s="34">
        <v>0</v>
      </c>
      <c r="BE4" s="34">
        <v>0</v>
      </c>
      <c r="BF4" s="34">
        <v>0</v>
      </c>
      <c r="BG4" s="34">
        <v>0</v>
      </c>
      <c r="BH4" s="34">
        <v>0</v>
      </c>
      <c r="BI4" s="34">
        <v>0</v>
      </c>
      <c r="BJ4" s="34">
        <v>0</v>
      </c>
      <c r="BK4" s="34">
        <v>0</v>
      </c>
      <c r="BL4" s="34">
        <v>0</v>
      </c>
      <c r="BM4" s="34">
        <v>0</v>
      </c>
      <c r="BN4" s="34">
        <v>0</v>
      </c>
      <c r="BO4" s="34">
        <v>0</v>
      </c>
      <c r="BP4" s="34">
        <v>0</v>
      </c>
      <c r="BQ4" s="34">
        <v>0</v>
      </c>
      <c r="BR4" s="34">
        <v>0</v>
      </c>
      <c r="BS4" s="34">
        <v>0</v>
      </c>
      <c r="BT4" s="34">
        <v>0</v>
      </c>
      <c r="BU4" s="34">
        <v>0</v>
      </c>
      <c r="BV4" s="34">
        <v>0</v>
      </c>
      <c r="BW4" s="34">
        <v>0</v>
      </c>
      <c r="BX4" s="34">
        <v>0</v>
      </c>
      <c r="BY4" s="34">
        <v>0</v>
      </c>
      <c r="BZ4" s="34">
        <v>0</v>
      </c>
      <c r="CA4" s="34">
        <v>0</v>
      </c>
      <c r="CB4" s="34">
        <v>0</v>
      </c>
      <c r="CC4" s="34">
        <v>0</v>
      </c>
      <c r="CD4" s="34">
        <v>0</v>
      </c>
      <c r="CE4" s="34">
        <v>0</v>
      </c>
      <c r="CF4" s="34">
        <v>0</v>
      </c>
      <c r="CG4" s="34">
        <v>0</v>
      </c>
      <c r="CH4" s="34">
        <v>0</v>
      </c>
    </row>
    <row r="5" spans="1:86" x14ac:dyDescent="0.25">
      <c r="A5" t="s">
        <v>418</v>
      </c>
      <c r="B5" s="32">
        <f>MAX(C5:CH5)</f>
      </c>
      <c r="C5" s="32">
        <v>6282084.596700966</v>
      </c>
      <c r="D5" s="32">
        <v>9574784.700517349</v>
      </c>
      <c r="E5" s="32">
        <v>13554394.127507359</v>
      </c>
      <c r="F5" s="32">
        <v>17556737.375873435</v>
      </c>
      <c r="G5" s="32">
        <v>27631459.556922168</v>
      </c>
      <c r="H5" s="32">
        <v>35770420.88844011</v>
      </c>
      <c r="I5" s="32">
        <v>43114630.723368764</v>
      </c>
      <c r="J5" s="32">
        <v>49930513.51444565</v>
      </c>
      <c r="K5" s="32">
        <v>56396285.06063695</v>
      </c>
      <c r="L5" s="32">
        <v>62627593.498940095</v>
      </c>
      <c r="M5" s="32">
        <v>68695785.09200071</v>
      </c>
      <c r="N5" s="32">
        <v>74641004.39543025</v>
      </c>
      <c r="O5" s="32">
        <v>80055794.45270464</v>
      </c>
      <c r="P5" s="32">
        <v>85363614.3675671</v>
      </c>
      <c r="Q5" s="32">
        <v>90561194.52471916</v>
      </c>
      <c r="R5" s="32">
        <v>95636190.85600965</v>
      </c>
      <c r="S5" s="32">
        <v>100129427.458068</v>
      </c>
      <c r="T5" s="32">
        <v>104493097.12300746</v>
      </c>
      <c r="U5" s="32">
        <v>108713289.98260666</v>
      </c>
      <c r="V5" s="32">
        <v>112777398.43713778</v>
      </c>
      <c r="W5" s="32">
        <v>116674927.62655142</v>
      </c>
      <c r="X5" s="32">
        <v>120398018.0649135</v>
      </c>
      <c r="Y5" s="32">
        <v>121601481.25389336</v>
      </c>
      <c r="Z5" s="32">
        <v>122729722.8499308</v>
      </c>
      <c r="AA5" s="32">
        <v>123814111.503732</v>
      </c>
      <c r="AB5" s="32">
        <v>124813230.79531395</v>
      </c>
      <c r="AC5" s="32">
        <v>0</v>
      </c>
      <c r="AD5" s="32">
        <v>0</v>
      </c>
      <c r="AE5" s="32">
        <v>0</v>
      </c>
      <c r="AF5" s="32">
        <v>0</v>
      </c>
      <c r="AG5" s="32">
        <v>0</v>
      </c>
      <c r="AH5" s="32">
        <v>0</v>
      </c>
      <c r="AI5" s="32">
        <v>0</v>
      </c>
      <c r="AJ5" s="32">
        <v>0</v>
      </c>
      <c r="AK5" s="32">
        <v>0</v>
      </c>
      <c r="AL5" s="32">
        <v>0</v>
      </c>
      <c r="AM5" s="32">
        <v>0</v>
      </c>
      <c r="AN5" s="32">
        <v>0</v>
      </c>
      <c r="AO5" s="32">
        <v>0</v>
      </c>
      <c r="AP5" s="32">
        <v>0</v>
      </c>
      <c r="AQ5" s="32">
        <v>0</v>
      </c>
      <c r="AR5" s="32">
        <v>0</v>
      </c>
      <c r="AS5" s="32">
        <v>0</v>
      </c>
      <c r="AT5" s="32">
        <v>0</v>
      </c>
      <c r="AU5" s="32">
        <v>0</v>
      </c>
      <c r="AV5" s="32">
        <v>0</v>
      </c>
      <c r="AW5" s="32">
        <v>0</v>
      </c>
      <c r="AX5" s="32">
        <v>0</v>
      </c>
      <c r="AY5" s="32">
        <v>0</v>
      </c>
      <c r="AZ5" s="32">
        <v>0</v>
      </c>
      <c r="BA5" s="32">
        <v>0</v>
      </c>
      <c r="BB5" s="32">
        <v>0</v>
      </c>
      <c r="BC5" s="32">
        <v>0</v>
      </c>
      <c r="BD5" s="32">
        <v>0</v>
      </c>
      <c r="BE5" s="32">
        <v>0</v>
      </c>
      <c r="BF5" s="32">
        <v>0</v>
      </c>
      <c r="BG5" s="32">
        <v>0</v>
      </c>
      <c r="BH5" s="32">
        <v>0</v>
      </c>
      <c r="BI5" s="32">
        <v>0</v>
      </c>
      <c r="BJ5" s="32">
        <v>0</v>
      </c>
      <c r="BK5" s="32">
        <v>0</v>
      </c>
      <c r="BL5" s="32">
        <v>0</v>
      </c>
      <c r="BM5" s="32">
        <v>0</v>
      </c>
      <c r="BN5" s="32">
        <v>0</v>
      </c>
      <c r="BO5" s="32">
        <v>0</v>
      </c>
      <c r="BP5" s="32">
        <v>0</v>
      </c>
      <c r="BQ5" s="32">
        <v>0</v>
      </c>
      <c r="BR5" s="32">
        <v>0</v>
      </c>
      <c r="BS5" s="32">
        <v>0</v>
      </c>
      <c r="BT5" s="32">
        <v>0</v>
      </c>
      <c r="BU5" s="32">
        <v>0</v>
      </c>
      <c r="BV5" s="32">
        <v>0</v>
      </c>
      <c r="BW5" s="32">
        <v>0</v>
      </c>
      <c r="BX5" s="32">
        <v>0</v>
      </c>
      <c r="BY5" s="32">
        <v>0</v>
      </c>
      <c r="BZ5" s="32">
        <v>0</v>
      </c>
      <c r="CA5" s="32">
        <v>0</v>
      </c>
      <c r="CB5" s="32">
        <v>0</v>
      </c>
      <c r="CC5" s="32">
        <v>0</v>
      </c>
      <c r="CD5" s="32">
        <v>0</v>
      </c>
      <c r="CE5" s="32">
        <v>0</v>
      </c>
      <c r="CF5" s="32">
        <v>0</v>
      </c>
      <c r="CG5" s="32">
        <v>0</v>
      </c>
      <c r="CH5" s="32">
        <v>0</v>
      </c>
    </row>
    <row r="6" spans="1:86" s="33" customFormat="1" x14ac:dyDescent="0.25">
      <c r="A6" s="33" t="s">
        <v>419</v>
      </c>
      <c r="B6" s="34">
        <f>SUM(C6:CH6)</f>
      </c>
      <c r="C6" s="34">
        <v>18322.74674037782</v>
      </c>
      <c r="D6" s="34">
        <v>46249.20211688676</v>
      </c>
      <c r="E6" s="34">
        <v>67460.10491507208</v>
      </c>
      <c r="F6" s="34">
        <v>90740.80021819398</v>
      </c>
      <c r="G6" s="34">
        <v>131798.90772065383</v>
      </c>
      <c r="H6" s="34">
        <v>184922.15129897333</v>
      </c>
      <c r="I6" s="34">
        <v>230081.4005344426</v>
      </c>
      <c r="J6" s="34">
        <v>271381.6706936254</v>
      </c>
      <c r="K6" s="34">
        <v>310119.82917732425</v>
      </c>
      <c r="L6" s="34">
        <v>347152.9791320997</v>
      </c>
      <c r="M6" s="34">
        <v>383026.52089024405</v>
      </c>
      <c r="N6" s="34">
        <v>418065.636005007</v>
      </c>
      <c r="O6" s="34">
        <v>451198.99664039345</v>
      </c>
      <c r="P6" s="34">
        <v>482473.2757257926</v>
      </c>
      <c r="Q6" s="34">
        <v>513114.025935835</v>
      </c>
      <c r="R6" s="34">
        <v>543075.7073604591</v>
      </c>
      <c r="S6" s="34">
        <v>570983.0534160598</v>
      </c>
      <c r="T6" s="34">
        <v>596815.6966948035</v>
      </c>
      <c r="U6" s="34">
        <v>621851.9623913745</v>
      </c>
      <c r="V6" s="34">
        <v>646014.5078909214</v>
      </c>
      <c r="W6" s="34">
        <v>669235.9510190935</v>
      </c>
      <c r="X6" s="34">
        <v>691462.7582667727</v>
      </c>
      <c r="Y6" s="34">
        <v>705831.8730131867</v>
      </c>
      <c r="Z6" s="34">
        <v>712632.6786361538</v>
      </c>
      <c r="AA6" s="34">
        <v>719086.1835315166</v>
      </c>
      <c r="AB6" s="34">
        <v>725163.0817055508</v>
      </c>
      <c r="AC6" s="34">
        <v>0</v>
      </c>
      <c r="AD6" s="34">
        <v>0</v>
      </c>
      <c r="AE6" s="34">
        <v>0</v>
      </c>
      <c r="AF6" s="34">
        <v>0</v>
      </c>
      <c r="AG6" s="34">
        <v>0</v>
      </c>
      <c r="AH6" s="34">
        <v>0</v>
      </c>
      <c r="AI6" s="34">
        <v>0</v>
      </c>
      <c r="AJ6" s="34">
        <v>0</v>
      </c>
      <c r="AK6" s="34">
        <v>0</v>
      </c>
      <c r="AL6" s="34">
        <v>0</v>
      </c>
      <c r="AM6" s="34">
        <v>0</v>
      </c>
      <c r="AN6" s="34">
        <v>0</v>
      </c>
      <c r="AO6" s="34">
        <v>0</v>
      </c>
      <c r="AP6" s="34">
        <v>0</v>
      </c>
      <c r="AQ6" s="34">
        <v>0</v>
      </c>
      <c r="AR6" s="34">
        <v>0</v>
      </c>
      <c r="AS6" s="34">
        <v>0</v>
      </c>
      <c r="AT6" s="34">
        <v>0</v>
      </c>
      <c r="AU6" s="34">
        <v>0</v>
      </c>
      <c r="AV6" s="34">
        <v>0</v>
      </c>
      <c r="AW6" s="34">
        <v>0</v>
      </c>
      <c r="AX6" s="34">
        <v>0</v>
      </c>
      <c r="AY6" s="34">
        <v>0</v>
      </c>
      <c r="AZ6" s="34">
        <v>0</v>
      </c>
      <c r="BA6" s="34">
        <v>0</v>
      </c>
      <c r="BB6" s="34">
        <v>0</v>
      </c>
      <c r="BC6" s="34">
        <v>0</v>
      </c>
      <c r="BD6" s="34">
        <v>0</v>
      </c>
      <c r="BE6" s="34">
        <v>0</v>
      </c>
      <c r="BF6" s="34">
        <v>0</v>
      </c>
      <c r="BG6" s="34">
        <v>0</v>
      </c>
      <c r="BH6" s="34">
        <v>0</v>
      </c>
      <c r="BI6" s="34">
        <v>0</v>
      </c>
      <c r="BJ6" s="34">
        <v>0</v>
      </c>
      <c r="BK6" s="34">
        <v>0</v>
      </c>
      <c r="BL6" s="34">
        <v>0</v>
      </c>
      <c r="BM6" s="34">
        <v>0</v>
      </c>
      <c r="BN6" s="34">
        <v>0</v>
      </c>
      <c r="BO6" s="34">
        <v>0</v>
      </c>
      <c r="BP6" s="34">
        <v>0</v>
      </c>
      <c r="BQ6" s="34">
        <v>0</v>
      </c>
      <c r="BR6" s="34">
        <v>0</v>
      </c>
      <c r="BS6" s="34">
        <v>0</v>
      </c>
      <c r="BT6" s="34">
        <v>0</v>
      </c>
      <c r="BU6" s="34">
        <v>0</v>
      </c>
      <c r="BV6" s="34">
        <v>0</v>
      </c>
      <c r="BW6" s="34">
        <v>0</v>
      </c>
      <c r="BX6" s="34">
        <v>0</v>
      </c>
      <c r="BY6" s="34">
        <v>0</v>
      </c>
      <c r="BZ6" s="34">
        <v>0</v>
      </c>
      <c r="CA6" s="34">
        <v>0</v>
      </c>
      <c r="CB6" s="34">
        <v>0</v>
      </c>
      <c r="CC6" s="34">
        <v>0</v>
      </c>
      <c r="CD6" s="34">
        <v>0</v>
      </c>
      <c r="CE6" s="34">
        <v>0</v>
      </c>
      <c r="CF6" s="34">
        <v>0</v>
      </c>
      <c r="CG6" s="34">
        <v>0</v>
      </c>
      <c r="CH6" s="34">
        <v>0</v>
      </c>
    </row>
    <row r="7" spans="1:2" s="31" customFormat="1" x14ac:dyDescent="0.25">
      <c r="A7" s="31" t="s">
        <v>420</v>
      </c>
      <c r="B7" s="31"/>
    </row>
    <row r="8" spans="1:2" s="33" customFormat="1" x14ac:dyDescent="0.25">
      <c r="A8" s="33" t="s">
        <v>416</v>
      </c>
      <c r="B8" s="37">
        <v>0.055</v>
      </c>
    </row>
    <row r="9" spans="1:2" x14ac:dyDescent="0.25">
      <c r="A9" t="s">
        <v>421</v>
      </c>
      <c r="B9">
        <v>20</v>
      </c>
    </row>
    <row r="10" spans="1:86" s="33" customFormat="1" x14ac:dyDescent="0.25">
      <c r="A10" s="33" t="s">
        <v>422</v>
      </c>
      <c r="B10" s="34">
        <f>CH10</f>
      </c>
      <c r="C10" s="34">
        <v>0</v>
      </c>
      <c r="D10" s="34">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256736832</v>
      </c>
      <c r="AP10" s="34">
        <v>256147482.39807212</v>
      </c>
      <c r="AQ10" s="34">
        <v>255555431.61046875</v>
      </c>
      <c r="AR10" s="34">
        <v>254960667.2567555</v>
      </c>
      <c r="AS10" s="34">
        <v>254363176.8997544</v>
      </c>
      <c r="AT10" s="34">
        <v>253762948.04528373</v>
      </c>
      <c r="AU10" s="34">
        <v>253159968.14189672</v>
      </c>
      <c r="AV10" s="34">
        <v>252554224.5806192</v>
      </c>
      <c r="AW10" s="34">
        <v>251945704.69468582</v>
      </c>
      <c r="AX10" s="34">
        <v>251334395.75927523</v>
      </c>
      <c r="AY10" s="34">
        <v>250720284.99124402</v>
      </c>
      <c r="AZ10" s="34">
        <v>250103359.54885933</v>
      </c>
      <c r="BA10" s="34">
        <v>249483606.53153038</v>
      </c>
      <c r="BB10" s="34">
        <v>248861012.97953868</v>
      </c>
      <c r="BC10" s="34">
        <v>248235565.87376702</v>
      </c>
      <c r="BD10" s="34">
        <v>247607252.13542724</v>
      </c>
      <c r="BE10" s="34">
        <v>246976058.62578672</v>
      </c>
      <c r="BF10" s="34">
        <v>246341972.1458937</v>
      </c>
      <c r="BG10" s="34">
        <v>245704979.43630114</v>
      </c>
      <c r="BH10" s="34">
        <v>245065067.17678964</v>
      </c>
      <c r="BI10" s="34">
        <v>244422221.9860887</v>
      </c>
      <c r="BJ10" s="34">
        <v>243776430.42159703</v>
      </c>
      <c r="BK10" s="34">
        <v>243127678.97910148</v>
      </c>
      <c r="BL10" s="34">
        <v>242475954.0924945</v>
      </c>
      <c r="BM10" s="34">
        <v>241821242.13349053</v>
      </c>
      <c r="BN10" s="34">
        <v>241163529.41134113</v>
      </c>
      <c r="BO10" s="34">
        <v>240502802.17254856</v>
      </c>
      <c r="BP10" s="34">
        <v>239839046.6005782</v>
      </c>
      <c r="BQ10" s="34">
        <v>239172248.8155696</v>
      </c>
      <c r="BR10" s="34">
        <v>238502394.87404642</v>
      </c>
      <c r="BS10" s="34">
        <v>237829470.76862457</v>
      </c>
      <c r="BT10" s="34">
        <v>237153462.42771956</v>
      </c>
      <c r="BU10" s="34">
        <v>236474355.71525207</v>
      </c>
      <c r="BV10" s="34">
        <v>235792136.43035242</v>
      </c>
      <c r="BW10" s="34">
        <v>235106790.30706364</v>
      </c>
      <c r="BX10" s="34">
        <v>234418303.01404312</v>
      </c>
      <c r="BY10" s="34">
        <v>233726660.15426293</v>
      </c>
      <c r="BZ10" s="34">
        <v>233031847.26470876</v>
      </c>
      <c r="CA10" s="34">
        <v>232333849.81607744</v>
      </c>
      <c r="CB10" s="34">
        <v>231632653.21247324</v>
      </c>
      <c r="CC10" s="34">
        <v>230928242.79110253</v>
      </c>
      <c r="CD10" s="34">
        <v>230220603.82196718</v>
      </c>
      <c r="CE10" s="34">
        <v>229509721.50755665</v>
      </c>
      <c r="CF10" s="34">
        <v>228795580.9825384</v>
      </c>
      <c r="CG10" s="34">
        <v>228078167.31344715</v>
      </c>
      <c r="CH10" s="34">
        <v>227357465.49837255</v>
      </c>
    </row>
    <row r="11" spans="1:86" x14ac:dyDescent="0.25">
      <c r="A11" t="s">
        <v>423</v>
      </c>
      <c r="B11" s="32">
        <f>SUM(C11:CH11)</f>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1176710.48</v>
      </c>
      <c r="AP11" s="32">
        <v>1176710.48</v>
      </c>
      <c r="AQ11" s="32">
        <v>1174009.2943244972</v>
      </c>
      <c r="AR11" s="32">
        <v>1171295.7282146483</v>
      </c>
      <c r="AS11" s="32">
        <v>1168569.724926796</v>
      </c>
      <c r="AT11" s="32">
        <v>1165831.2274572076</v>
      </c>
      <c r="AU11" s="32">
        <v>1163080.1785408838</v>
      </c>
      <c r="AV11" s="32">
        <v>1160316.52065036</v>
      </c>
      <c r="AW11" s="32">
        <v>1157540.1959945045</v>
      </c>
      <c r="AX11" s="32">
        <v>1154751.14651731</v>
      </c>
      <c r="AY11" s="32">
        <v>1151949.3138966782</v>
      </c>
      <c r="AZ11" s="32">
        <v>1149134.6395432018</v>
      </c>
      <c r="BA11" s="32">
        <v>1146307.0645989387</v>
      </c>
      <c r="BB11" s="32">
        <v>1143466.529936181</v>
      </c>
      <c r="BC11" s="32">
        <v>1140612.976156219</v>
      </c>
      <c r="BD11" s="32">
        <v>1137746.343588099</v>
      </c>
      <c r="BE11" s="32">
        <v>1134866.5722873749</v>
      </c>
      <c r="BF11" s="32">
        <v>1131973.6020348559</v>
      </c>
      <c r="BG11" s="32">
        <v>1129067.3723353462</v>
      </c>
      <c r="BH11" s="32">
        <v>1126147.8224163803</v>
      </c>
      <c r="BI11" s="32">
        <v>1123214.8912269524</v>
      </c>
      <c r="BJ11" s="32">
        <v>1120268.5174362399</v>
      </c>
      <c r="BK11" s="32">
        <v>1117308.6394323197</v>
      </c>
      <c r="BL11" s="32">
        <v>1114335.1953208817</v>
      </c>
      <c r="BM11" s="32">
        <v>1111348.122923933</v>
      </c>
      <c r="BN11" s="32">
        <v>1108347.3597784983</v>
      </c>
      <c r="BO11" s="32">
        <v>1105332.8431353136</v>
      </c>
      <c r="BP11" s="32">
        <v>1102304.5099575142</v>
      </c>
      <c r="BQ11" s="32">
        <v>1099262.2969193168</v>
      </c>
      <c r="BR11" s="32">
        <v>1096206.140404694</v>
      </c>
      <c r="BS11" s="32">
        <v>1093135.976506046</v>
      </c>
      <c r="BT11" s="32">
        <v>1090051.7410228627</v>
      </c>
      <c r="BU11" s="32">
        <v>1086953.3694603813</v>
      </c>
      <c r="BV11" s="32">
        <v>1083840.7970282387</v>
      </c>
      <c r="BW11" s="32">
        <v>1080713.9586391153</v>
      </c>
      <c r="BX11" s="32">
        <v>1077572.788907375</v>
      </c>
      <c r="BY11" s="32">
        <v>1074417.2221476976</v>
      </c>
      <c r="BZ11" s="32">
        <v>1071247.192373705</v>
      </c>
      <c r="CA11" s="32">
        <v>1068062.633296582</v>
      </c>
      <c r="CB11" s="32">
        <v>1064863.4783236883</v>
      </c>
      <c r="CC11" s="32">
        <v>1061649.660557169</v>
      </c>
      <c r="CD11" s="32">
        <v>1058421.1127925531</v>
      </c>
      <c r="CE11" s="32">
        <v>1055177.7675173497</v>
      </c>
      <c r="CF11" s="32">
        <v>1051919.5569096347</v>
      </c>
      <c r="CG11" s="32">
        <v>1048646.4128366343</v>
      </c>
      <c r="CH11" s="32">
        <v>1045358.2668532995</v>
      </c>
    </row>
    <row r="12" spans="1:86" s="33" customFormat="1" x14ac:dyDescent="0.25">
      <c r="A12" s="33" t="s">
        <v>424</v>
      </c>
      <c r="B12" s="34">
        <f>SUM(C12:CH12)</f>
      </c>
      <c r="C12" s="34">
        <v>0</v>
      </c>
      <c r="D12" s="34">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1176710.48</v>
      </c>
      <c r="AP12" s="34">
        <v>1766060.081927886</v>
      </c>
      <c r="AQ12" s="34">
        <v>1766060.081927886</v>
      </c>
      <c r="AR12" s="34">
        <v>1766060.081927886</v>
      </c>
      <c r="AS12" s="34">
        <v>1766060.0819278862</v>
      </c>
      <c r="AT12" s="34">
        <v>1766060.0819278862</v>
      </c>
      <c r="AU12" s="34">
        <v>1766060.0819278862</v>
      </c>
      <c r="AV12" s="34">
        <v>1766060.0819278862</v>
      </c>
      <c r="AW12" s="34">
        <v>1766060.0819278862</v>
      </c>
      <c r="AX12" s="34">
        <v>1766060.0819278862</v>
      </c>
      <c r="AY12" s="34">
        <v>1766060.0819278862</v>
      </c>
      <c r="AZ12" s="34">
        <v>1766060.0819278862</v>
      </c>
      <c r="BA12" s="34">
        <v>1766060.0819278865</v>
      </c>
      <c r="BB12" s="34">
        <v>1766060.0819278865</v>
      </c>
      <c r="BC12" s="34">
        <v>1766060.0819278865</v>
      </c>
      <c r="BD12" s="34">
        <v>1766060.0819278867</v>
      </c>
      <c r="BE12" s="34">
        <v>1766060.0819278867</v>
      </c>
      <c r="BF12" s="34">
        <v>1766060.0819278867</v>
      </c>
      <c r="BG12" s="34">
        <v>1766060.0819278867</v>
      </c>
      <c r="BH12" s="34">
        <v>1766060.0819278867</v>
      </c>
      <c r="BI12" s="34">
        <v>1766060.081927887</v>
      </c>
      <c r="BJ12" s="34">
        <v>1766060.0819278867</v>
      </c>
      <c r="BK12" s="34">
        <v>1766060.0819278867</v>
      </c>
      <c r="BL12" s="34">
        <v>1766060.081927887</v>
      </c>
      <c r="BM12" s="34">
        <v>1766060.081927887</v>
      </c>
      <c r="BN12" s="34">
        <v>1766060.081927887</v>
      </c>
      <c r="BO12" s="34">
        <v>1766060.081927887</v>
      </c>
      <c r="BP12" s="34">
        <v>1766060.0819278872</v>
      </c>
      <c r="BQ12" s="34">
        <v>1766060.0819278872</v>
      </c>
      <c r="BR12" s="34">
        <v>1766060.0819278872</v>
      </c>
      <c r="BS12" s="34">
        <v>1766060.0819278872</v>
      </c>
      <c r="BT12" s="34">
        <v>1766060.0819278874</v>
      </c>
      <c r="BU12" s="34">
        <v>1766060.0819278874</v>
      </c>
      <c r="BV12" s="34">
        <v>1766060.0819278874</v>
      </c>
      <c r="BW12" s="34">
        <v>1766060.0819278879</v>
      </c>
      <c r="BX12" s="34">
        <v>1766060.0819278876</v>
      </c>
      <c r="BY12" s="34">
        <v>1766060.0819278879</v>
      </c>
      <c r="BZ12" s="34">
        <v>1766060.0819278876</v>
      </c>
      <c r="CA12" s="34">
        <v>1766060.0819278879</v>
      </c>
      <c r="CB12" s="34">
        <v>1766060.0819278879</v>
      </c>
      <c r="CC12" s="34">
        <v>1766060.0819278879</v>
      </c>
      <c r="CD12" s="34">
        <v>1766060.081927888</v>
      </c>
      <c r="CE12" s="34">
        <v>1766060.0819278879</v>
      </c>
      <c r="CF12" s="34">
        <v>1766060.081927888</v>
      </c>
      <c r="CG12" s="34">
        <v>1766060.081927888</v>
      </c>
      <c r="CH12" s="34">
        <v>1766060.0819278883</v>
      </c>
    </row>
    <row r="13" spans="1:86" x14ac:dyDescent="0.25">
      <c r="A13" t="s">
        <v>425</v>
      </c>
      <c r="B13" s="32">
        <f>SUM(C13:CH13)</f>
      </c>
      <c r="C13" s="32">
        <f>C12-C11</f>
      </c>
      <c r="D13" s="32">
        <f>D12-D11</f>
      </c>
      <c r="E13" s="32">
        <f>E12-E11</f>
      </c>
      <c r="F13" s="32">
        <f>F12-F11</f>
      </c>
      <c r="G13" s="32">
        <f>G12-G11</f>
      </c>
      <c r="H13" s="32">
        <f>H12-H11</f>
      </c>
      <c r="I13" s="32">
        <f>I12-I11</f>
      </c>
      <c r="J13" s="32">
        <f>J12-J11</f>
      </c>
      <c r="K13" s="32">
        <f>K12-K11</f>
      </c>
      <c r="L13" s="32">
        <f>L12-L11</f>
      </c>
      <c r="M13" s="32">
        <f>M12-M11</f>
      </c>
      <c r="N13" s="32">
        <f>N12-N11</f>
      </c>
      <c r="O13" s="32">
        <f>O12-O11</f>
      </c>
      <c r="P13" s="32">
        <f>P12-P11</f>
      </c>
      <c r="Q13" s="32">
        <f>Q12-Q11</f>
      </c>
      <c r="R13" s="32">
        <f>R12-R11</f>
      </c>
      <c r="S13" s="32">
        <f>S12-S11</f>
      </c>
      <c r="T13" s="32">
        <f>T12-T11</f>
      </c>
      <c r="U13" s="32">
        <f>U12-U11</f>
      </c>
      <c r="V13" s="32">
        <f>V12-V11</f>
      </c>
      <c r="W13" s="32">
        <f>W12-W11</f>
      </c>
      <c r="X13" s="32">
        <f>X12-X11</f>
      </c>
      <c r="Y13" s="32">
        <f>Y12-Y11</f>
      </c>
      <c r="Z13" s="32">
        <f>Z12-Z11</f>
      </c>
      <c r="AA13" s="32">
        <f>AA12-AA11</f>
      </c>
      <c r="AB13" s="32">
        <f>AB12-AB11</f>
      </c>
      <c r="AC13" s="32">
        <f>AC12-AC11</f>
      </c>
      <c r="AD13" s="32">
        <f>AD12-AD11</f>
      </c>
      <c r="AE13" s="32">
        <f>AE12-AE11</f>
      </c>
      <c r="AF13" s="32">
        <f>AF12-AF11</f>
      </c>
      <c r="AG13" s="32">
        <f>AG12-AG11</f>
      </c>
      <c r="AH13" s="32">
        <f>AH12-AH11</f>
      </c>
      <c r="AI13" s="32">
        <f>AI12-AI11</f>
      </c>
      <c r="AJ13" s="32">
        <f>AJ12-AJ11</f>
      </c>
      <c r="AK13" s="32">
        <f>AK12-AK11</f>
      </c>
      <c r="AL13" s="32">
        <f>AL12-AL11</f>
      </c>
      <c r="AM13" s="32">
        <f>AM12-AM11</f>
      </c>
      <c r="AN13" s="32">
        <f>AN12-AN11</f>
      </c>
      <c r="AO13" s="32">
        <f>AO12-AO11</f>
      </c>
      <c r="AP13" s="32">
        <f>AP12-AP11</f>
      </c>
      <c r="AQ13" s="32">
        <f>AQ12-AQ11</f>
      </c>
      <c r="AR13" s="32">
        <f>AR12-AR11</f>
      </c>
      <c r="AS13" s="32">
        <f>AS12-AS11</f>
      </c>
      <c r="AT13" s="32">
        <f>AT12-AT11</f>
      </c>
      <c r="AU13" s="32">
        <f>AU12-AU11</f>
      </c>
      <c r="AV13" s="32">
        <f>AV12-AV11</f>
      </c>
      <c r="AW13" s="32">
        <f>AW12-AW11</f>
      </c>
      <c r="AX13" s="32">
        <f>AX12-AX11</f>
      </c>
      <c r="AY13" s="32">
        <f>AY12-AY11</f>
      </c>
      <c r="AZ13" s="32">
        <f>AZ12-AZ11</f>
      </c>
      <c r="BA13" s="32">
        <f>BA12-BA11</f>
      </c>
      <c r="BB13" s="32">
        <f>BB12-BB11</f>
      </c>
      <c r="BC13" s="32">
        <f>BC12-BC11</f>
      </c>
      <c r="BD13" s="32">
        <f>BD12-BD11</f>
      </c>
      <c r="BE13" s="32">
        <f>BE12-BE11</f>
      </c>
      <c r="BF13" s="32">
        <f>BF12-BF11</f>
      </c>
      <c r="BG13" s="32">
        <f>BG12-BG11</f>
      </c>
      <c r="BH13" s="32">
        <f>BH12-BH11</f>
      </c>
      <c r="BI13" s="32">
        <f>BI12-BI11</f>
      </c>
      <c r="BJ13" s="32">
        <f>BJ12-BJ11</f>
      </c>
      <c r="BK13" s="32">
        <f>BK12-BK11</f>
      </c>
      <c r="BL13" s="32">
        <f>BL12-BL11</f>
      </c>
      <c r="BM13" s="32">
        <f>BM12-BM11</f>
      </c>
      <c r="BN13" s="32">
        <f>BN12-BN11</f>
      </c>
      <c r="BO13" s="32">
        <f>BO12-BO11</f>
      </c>
      <c r="BP13" s="32">
        <f>BP12-BP11</f>
      </c>
      <c r="BQ13" s="32">
        <f>BQ12-BQ11</f>
      </c>
      <c r="BR13" s="32">
        <f>BR12-BR11</f>
      </c>
      <c r="BS13" s="32">
        <f>BS12-BS11</f>
      </c>
      <c r="BT13" s="32">
        <f>BT12-BT11</f>
      </c>
      <c r="BU13" s="32">
        <f>BU12-BU11</f>
      </c>
      <c r="BV13" s="32">
        <f>BV12-BV11</f>
      </c>
      <c r="BW13" s="32">
        <f>BW12-BW11</f>
      </c>
      <c r="BX13" s="32">
        <f>BX12-BX11</f>
      </c>
      <c r="BY13" s="32">
        <f>BY12-BY11</f>
      </c>
      <c r="BZ13" s="32">
        <f>BZ12-BZ11</f>
      </c>
      <c r="CA13" s="32">
        <f>CA12-CA11</f>
      </c>
      <c r="CB13" s="32">
        <f>CB12-CB11</f>
      </c>
      <c r="CC13" s="32">
        <f>CC12-CC11</f>
      </c>
      <c r="CD13" s="32">
        <f>CD12-CD11</f>
      </c>
      <c r="CE13" s="32">
        <f>CE12-CE11</f>
      </c>
      <c r="CF13" s="32">
        <f>CF12-CF11</f>
      </c>
      <c r="CG13" s="32">
        <f>CG12-CG11</f>
      </c>
      <c r="CH13" s="32">
        <f>CH12-CH11</f>
      </c>
    </row>
    <row r="15" spans="1:2" s="31" customFormat="1" x14ac:dyDescent="0.25">
      <c r="A15" s="31" t="s">
        <v>426</v>
      </c>
      <c r="B15" s="31"/>
    </row>
    <row r="16" spans="1:2" s="33" customFormat="1" x14ac:dyDescent="0.25">
      <c r="A16" s="33" t="s">
        <v>416</v>
      </c>
      <c r="B16" s="37">
        <v>0.12</v>
      </c>
    </row>
    <row r="17" spans="1:2" x14ac:dyDescent="0.25">
      <c r="A17" t="s">
        <v>427</v>
      </c>
      <c r="B17" t="s">
        <v>428</v>
      </c>
    </row>
    <row r="18" spans="1:86" s="33" customFormat="1" x14ac:dyDescent="0.25">
      <c r="A18" s="33" t="s">
        <v>429</v>
      </c>
      <c r="B18" s="34">
        <f>MAX(C18:CH18)</f>
      </c>
      <c r="C18" s="34">
        <v>0</v>
      </c>
      <c r="D18" s="34">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168353046.05977115</v>
      </c>
      <c r="AD18" s="34">
        <v>168353046.05977115</v>
      </c>
      <c r="AE18" s="34">
        <v>168353046.05977115</v>
      </c>
      <c r="AF18" s="34">
        <v>168353046.05977115</v>
      </c>
      <c r="AG18" s="34">
        <v>168353046.05977115</v>
      </c>
      <c r="AH18" s="34">
        <v>168353046.05977115</v>
      </c>
      <c r="AI18" s="34">
        <v>168353046.05977115</v>
      </c>
      <c r="AJ18" s="34">
        <v>168353046.05977115</v>
      </c>
      <c r="AK18" s="34">
        <v>168353046.05977115</v>
      </c>
      <c r="AL18" s="34">
        <v>168353046.05977115</v>
      </c>
      <c r="AM18" s="34">
        <v>168353046.05977115</v>
      </c>
      <c r="AN18" s="34">
        <v>168353046.05977115</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row>
    <row r="19" spans="1:86" x14ac:dyDescent="0.25">
      <c r="A19" t="s">
        <v>430</v>
      </c>
      <c r="B19" s="32">
        <f>SUM(C19:CH19)</f>
      </c>
      <c r="C19" s="32">
        <f>C18*$B$16/12</f>
      </c>
      <c r="D19" s="32">
        <f>D18*$B$16/12</f>
      </c>
      <c r="E19" s="32">
        <f>E18*$B$16/12</f>
      </c>
      <c r="F19" s="32">
        <f>F18*$B$16/12</f>
      </c>
      <c r="G19" s="32">
        <f>G18*$B$16/12</f>
      </c>
      <c r="H19" s="32">
        <f>H18*$B$16/12</f>
      </c>
      <c r="I19" s="32">
        <f>I18*$B$16/12</f>
      </c>
      <c r="J19" s="32">
        <f>J18*$B$16/12</f>
      </c>
      <c r="K19" s="32">
        <f>K18*$B$16/12</f>
      </c>
      <c r="L19" s="32">
        <f>L18*$B$16/12</f>
      </c>
      <c r="M19" s="32">
        <f>M18*$B$16/12</f>
      </c>
      <c r="N19" s="32">
        <f>N18*$B$16/12</f>
      </c>
      <c r="O19" s="32">
        <f>O18*$B$16/12</f>
      </c>
      <c r="P19" s="32">
        <f>P18*$B$16/12</f>
      </c>
      <c r="Q19" s="32">
        <f>Q18*$B$16/12</f>
      </c>
      <c r="R19" s="32">
        <f>R18*$B$16/12</f>
      </c>
      <c r="S19" s="32">
        <f>S18*$B$16/12</f>
      </c>
      <c r="T19" s="32">
        <f>T18*$B$16/12</f>
      </c>
      <c r="U19" s="32">
        <f>U18*$B$16/12</f>
      </c>
      <c r="V19" s="32">
        <f>V18*$B$16/12</f>
      </c>
      <c r="W19" s="32">
        <f>W18*$B$16/12</f>
      </c>
      <c r="X19" s="32">
        <f>X18*$B$16/12</f>
      </c>
      <c r="Y19" s="32">
        <f>Y18*$B$16/12</f>
      </c>
      <c r="Z19" s="32">
        <f>Z18*$B$16/12</f>
      </c>
      <c r="AA19" s="32">
        <f>AA18*$B$16/12</f>
      </c>
      <c r="AB19" s="32">
        <f>AB18*$B$16/12</f>
      </c>
      <c r="AC19" s="32">
        <f>AC18*$B$16/12</f>
      </c>
      <c r="AD19" s="32">
        <f>AD18*$B$16/12</f>
      </c>
      <c r="AE19" s="32">
        <f>AE18*$B$16/12</f>
      </c>
      <c r="AF19" s="32">
        <f>AF18*$B$16/12</f>
      </c>
      <c r="AG19" s="32">
        <f>AG18*$B$16/12</f>
      </c>
      <c r="AH19" s="32">
        <f>AH18*$B$16/12</f>
      </c>
      <c r="AI19" s="32">
        <f>AI18*$B$16/12</f>
      </c>
      <c r="AJ19" s="32">
        <f>AJ18*$B$16/12</f>
      </c>
      <c r="AK19" s="32">
        <f>AK18*$B$16/12</f>
      </c>
      <c r="AL19" s="32">
        <f>AL18*$B$16/12</f>
      </c>
      <c r="AM19" s="32">
        <f>AM18*$B$16/12</f>
      </c>
      <c r="AN19" s="32">
        <f>AN18*$B$16/12</f>
      </c>
      <c r="AO19" s="32">
        <f>AO18*$B$16/12</f>
      </c>
      <c r="AP19" s="32">
        <f>AP18*$B$16/12</f>
      </c>
      <c r="AQ19" s="32">
        <f>AQ18*$B$16/12</f>
      </c>
      <c r="AR19" s="32">
        <f>AR18*$B$16/12</f>
      </c>
      <c r="AS19" s="32">
        <f>AS18*$B$16/12</f>
      </c>
      <c r="AT19" s="32">
        <f>AT18*$B$16/12</f>
      </c>
      <c r="AU19" s="32">
        <f>AU18*$B$16/12</f>
      </c>
      <c r="AV19" s="32">
        <f>AV18*$B$16/12</f>
      </c>
      <c r="AW19" s="32">
        <f>AW18*$B$16/12</f>
      </c>
      <c r="AX19" s="32">
        <f>AX18*$B$16/12</f>
      </c>
      <c r="AY19" s="32">
        <f>AY18*$B$16/12</f>
      </c>
      <c r="AZ19" s="32">
        <f>AZ18*$B$16/12</f>
      </c>
      <c r="BA19" s="32">
        <f>BA18*$B$16/12</f>
      </c>
      <c r="BB19" s="32">
        <f>BB18*$B$16/12</f>
      </c>
      <c r="BC19" s="32">
        <f>BC18*$B$16/12</f>
      </c>
      <c r="BD19" s="32">
        <f>BD18*$B$16/12</f>
      </c>
      <c r="BE19" s="32">
        <f>BE18*$B$16/12</f>
      </c>
      <c r="BF19" s="32">
        <f>BF18*$B$16/12</f>
      </c>
      <c r="BG19" s="32">
        <f>BG18*$B$16/12</f>
      </c>
      <c r="BH19" s="32">
        <f>BH18*$B$16/12</f>
      </c>
      <c r="BI19" s="32">
        <f>BI18*$B$16/12</f>
      </c>
      <c r="BJ19" s="32">
        <f>BJ18*$B$16/12</f>
      </c>
      <c r="BK19" s="32">
        <f>BK18*$B$16/12</f>
      </c>
      <c r="BL19" s="32">
        <f>BL18*$B$16/12</f>
      </c>
      <c r="BM19" s="32">
        <f>BM18*$B$16/12</f>
      </c>
      <c r="BN19" s="32">
        <f>BN18*$B$16/12</f>
      </c>
      <c r="BO19" s="32">
        <f>BO18*$B$16/12</f>
      </c>
      <c r="BP19" s="32">
        <f>BP18*$B$16/12</f>
      </c>
      <c r="BQ19" s="32">
        <f>BQ18*$B$16/12</f>
      </c>
      <c r="BR19" s="32">
        <f>BR18*$B$16/12</f>
      </c>
      <c r="BS19" s="32">
        <f>BS18*$B$16/12</f>
      </c>
      <c r="BT19" s="32">
        <f>BT18*$B$16/12</f>
      </c>
      <c r="BU19" s="32">
        <f>BU18*$B$16/12</f>
      </c>
      <c r="BV19" s="32">
        <f>BV18*$B$16/12</f>
      </c>
      <c r="BW19" s="32">
        <f>BW18*$B$16/12</f>
      </c>
      <c r="BX19" s="32">
        <f>BX18*$B$16/12</f>
      </c>
      <c r="BY19" s="32">
        <f>BY18*$B$16/12</f>
      </c>
      <c r="BZ19" s="32">
        <f>BZ18*$B$16/12</f>
      </c>
      <c r="CA19" s="32">
        <f>CA18*$B$16/12</f>
      </c>
      <c r="CB19" s="32">
        <f>CB18*$B$16/12</f>
      </c>
      <c r="CC19" s="32">
        <f>CC18*$B$16/12</f>
      </c>
      <c r="CD19" s="32">
        <f>CD18*$B$16/12</f>
      </c>
      <c r="CE19" s="32">
        <f>CE18*$B$16/12</f>
      </c>
      <c r="CF19" s="32">
        <f>CF18*$B$16/12</f>
      </c>
      <c r="CG19" s="32">
        <f>CG18*$B$16/12</f>
      </c>
      <c r="CH19" s="32">
        <f>CH18*$B$16/12</f>
      </c>
    </row>
    <row r="20" spans="1:86" s="33" customFormat="1" x14ac:dyDescent="0.25">
      <c r="A20" s="33" t="s">
        <v>431</v>
      </c>
      <c r="B20" s="34">
        <f>SUM(C20:CH20)</f>
      </c>
      <c r="C20" s="34">
        <v>0</v>
      </c>
      <c r="D20" s="34">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1683530.4605977116</v>
      </c>
      <c r="AD20" s="34">
        <v>1683530.4605977116</v>
      </c>
      <c r="AE20" s="34">
        <v>1683530.4605977116</v>
      </c>
      <c r="AF20" s="34">
        <v>1683530.4605977116</v>
      </c>
      <c r="AG20" s="34">
        <v>1683530.4605977116</v>
      </c>
      <c r="AH20" s="34">
        <v>1683530.4605977116</v>
      </c>
      <c r="AI20" s="34">
        <v>1683530.4605977116</v>
      </c>
      <c r="AJ20" s="34">
        <v>1683530.4605977116</v>
      </c>
      <c r="AK20" s="34">
        <v>1683530.4605977116</v>
      </c>
      <c r="AL20" s="34">
        <v>1683530.4605977116</v>
      </c>
      <c r="AM20" s="34">
        <v>1683530.4605977116</v>
      </c>
      <c r="AN20" s="34">
        <v>1683530.4605977116</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row>
    <row r="22" spans="1:2" s="31" customFormat="1" x14ac:dyDescent="0.25">
      <c r="A22" s="31" t="s">
        <v>432</v>
      </c>
      <c r="B22" s="31"/>
    </row>
    <row r="23" spans="1:86" x14ac:dyDescent="0.25">
      <c r="A23" t="s">
        <v>28</v>
      </c>
      <c r="B23" s="32">
        <f>SUM(C23:CH23)</f>
      </c>
      <c r="C23" s="32">
        <v>1281780.6497283122</v>
      </c>
      <c r="D23" s="32">
        <v>0</v>
      </c>
      <c r="E23" s="32">
        <v>0</v>
      </c>
      <c r="F23" s="32">
        <v>0</v>
      </c>
      <c r="G23" s="32">
        <v>0</v>
      </c>
      <c r="H23" s="32">
        <v>0</v>
      </c>
      <c r="I23" s="32">
        <v>0</v>
      </c>
      <c r="J23" s="32">
        <v>0</v>
      </c>
      <c r="K23" s="32">
        <v>0</v>
      </c>
      <c r="L23" s="32">
        <v>0</v>
      </c>
      <c r="M23" s="32">
        <v>0</v>
      </c>
      <c r="N23" s="32">
        <v>0</v>
      </c>
      <c r="O23" s="32">
        <v>3000</v>
      </c>
      <c r="P23" s="32">
        <v>0</v>
      </c>
      <c r="Q23" s="32">
        <v>0</v>
      </c>
      <c r="R23" s="32">
        <v>0</v>
      </c>
      <c r="S23" s="32">
        <v>0</v>
      </c>
      <c r="T23" s="32">
        <v>0</v>
      </c>
      <c r="U23" s="32">
        <v>0</v>
      </c>
      <c r="V23" s="32">
        <v>0</v>
      </c>
      <c r="W23" s="32">
        <v>0</v>
      </c>
      <c r="X23" s="32">
        <v>0</v>
      </c>
      <c r="Y23" s="32">
        <v>0</v>
      </c>
      <c r="Z23" s="32">
        <v>0</v>
      </c>
      <c r="AA23" s="32">
        <v>3000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row>
    <row r="24" spans="1:86" s="33" customFormat="1" x14ac:dyDescent="0.25">
      <c r="A24" s="33" t="s">
        <v>433</v>
      </c>
      <c r="B24" s="34">
        <f>SUM(C24:CH24)</f>
      </c>
      <c r="C24" s="34">
        <v>0</v>
      </c>
      <c r="D24" s="34">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c r="X24" s="34">
        <v>0</v>
      </c>
      <c r="Y24" s="34">
        <v>0</v>
      </c>
      <c r="Z24" s="34">
        <v>0</v>
      </c>
      <c r="AA24" s="34">
        <v>0</v>
      </c>
      <c r="AB24" s="34">
        <v>0</v>
      </c>
      <c r="AC24" s="34">
        <v>0</v>
      </c>
      <c r="AD24" s="34">
        <v>0</v>
      </c>
      <c r="AE24" s="34">
        <v>0</v>
      </c>
      <c r="AF24" s="34">
        <v>0</v>
      </c>
      <c r="AG24" s="34">
        <v>0</v>
      </c>
      <c r="AH24" s="34">
        <v>0</v>
      </c>
      <c r="AI24" s="34">
        <v>0</v>
      </c>
      <c r="AJ24" s="34">
        <v>0</v>
      </c>
      <c r="AK24" s="34">
        <v>0</v>
      </c>
      <c r="AL24" s="34">
        <v>0</v>
      </c>
      <c r="AM24" s="34">
        <v>0</v>
      </c>
      <c r="AN24" s="34">
        <v>0</v>
      </c>
      <c r="AO24" s="34">
        <v>7702104.96</v>
      </c>
      <c r="AP24" s="34">
        <v>0</v>
      </c>
      <c r="AQ24" s="34">
        <v>0</v>
      </c>
      <c r="AR24" s="34">
        <v>0</v>
      </c>
      <c r="AS24" s="34">
        <v>0</v>
      </c>
      <c r="AT24" s="34">
        <v>0</v>
      </c>
      <c r="AU24" s="34">
        <v>0</v>
      </c>
      <c r="AV24" s="34">
        <v>0</v>
      </c>
      <c r="AW24" s="34">
        <v>0</v>
      </c>
      <c r="AX24" s="34">
        <v>0</v>
      </c>
      <c r="AY24" s="34">
        <v>0</v>
      </c>
      <c r="AZ24" s="34">
        <v>0</v>
      </c>
      <c r="BA24" s="34">
        <v>0</v>
      </c>
      <c r="BB24" s="34">
        <v>0</v>
      </c>
      <c r="BC24" s="34">
        <v>0</v>
      </c>
      <c r="BD24" s="34">
        <v>0</v>
      </c>
      <c r="BE24" s="34">
        <v>0</v>
      </c>
      <c r="BF24" s="34">
        <v>0</v>
      </c>
      <c r="BG24" s="34">
        <v>0</v>
      </c>
      <c r="BH24" s="34">
        <v>0</v>
      </c>
      <c r="BI24" s="34">
        <v>0</v>
      </c>
      <c r="BJ24" s="34">
        <v>0</v>
      </c>
      <c r="BK24" s="34">
        <v>0</v>
      </c>
      <c r="BL24" s="34">
        <v>0</v>
      </c>
      <c r="BM24" s="34">
        <v>0</v>
      </c>
      <c r="BN24" s="34">
        <v>0</v>
      </c>
      <c r="BO24" s="34">
        <v>0</v>
      </c>
      <c r="BP24" s="34">
        <v>0</v>
      </c>
      <c r="BQ24" s="34">
        <v>0</v>
      </c>
      <c r="BR24" s="34">
        <v>0</v>
      </c>
      <c r="BS24" s="34">
        <v>0</v>
      </c>
      <c r="BT24" s="34">
        <v>0</v>
      </c>
      <c r="BU24" s="34">
        <v>0</v>
      </c>
      <c r="BV24" s="34">
        <v>0</v>
      </c>
      <c r="BW24" s="34">
        <v>0</v>
      </c>
      <c r="BX24" s="34">
        <v>0</v>
      </c>
      <c r="BY24" s="34">
        <v>0</v>
      </c>
      <c r="BZ24" s="34">
        <v>0</v>
      </c>
      <c r="CA24" s="34">
        <v>0</v>
      </c>
      <c r="CB24" s="34">
        <v>0</v>
      </c>
      <c r="CC24" s="34">
        <v>0</v>
      </c>
      <c r="CD24" s="34">
        <v>0</v>
      </c>
      <c r="CE24" s="34">
        <v>0</v>
      </c>
      <c r="CF24" s="34">
        <v>0</v>
      </c>
      <c r="CG24" s="34">
        <v>0</v>
      </c>
      <c r="CH24" s="34">
        <v>0</v>
      </c>
    </row>
    <row r="25" spans="1:86" x14ac:dyDescent="0.25">
      <c r="A25" t="s">
        <v>434</v>
      </c>
      <c r="B25" s="32">
        <f>SUM(C25:CH25)</f>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3367060.921195423</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row>
    <row r="26" spans="1:86" s="35" customFormat="1" x14ac:dyDescent="0.25">
      <c r="A26" s="35" t="s">
        <v>435</v>
      </c>
      <c r="B26" s="36">
        <f>SUM(C26:CH26)</f>
      </c>
      <c r="C26" s="36">
        <f>C23+C24+C25</f>
      </c>
      <c r="D26" s="36">
        <f>D23+D24+D25</f>
      </c>
      <c r="E26" s="36">
        <f>E23+E24+E25</f>
      </c>
      <c r="F26" s="36">
        <f>F23+F24+F25</f>
      </c>
      <c r="G26" s="36">
        <f>G23+G24+G25</f>
      </c>
      <c r="H26" s="36">
        <f>H23+H24+H25</f>
      </c>
      <c r="I26" s="36">
        <f>I23+I24+I25</f>
      </c>
      <c r="J26" s="36">
        <f>J23+J24+J25</f>
      </c>
      <c r="K26" s="36">
        <f>K23+K24+K25</f>
      </c>
      <c r="L26" s="36">
        <f>L23+L24+L25</f>
      </c>
      <c r="M26" s="36">
        <f>M23+M24+M25</f>
      </c>
      <c r="N26" s="36">
        <f>N23+N24+N25</f>
      </c>
      <c r="O26" s="36">
        <f>O23+O24+O25</f>
      </c>
      <c r="P26" s="36">
        <f>P23+P24+P25</f>
      </c>
      <c r="Q26" s="36">
        <f>Q23+Q24+Q25</f>
      </c>
      <c r="R26" s="36">
        <f>R23+R24+R25</f>
      </c>
      <c r="S26" s="36">
        <f>S23+S24+S25</f>
      </c>
      <c r="T26" s="36">
        <f>T23+T24+T25</f>
      </c>
      <c r="U26" s="36">
        <f>U23+U24+U25</f>
      </c>
      <c r="V26" s="36">
        <f>V23+V24+V25</f>
      </c>
      <c r="W26" s="36">
        <f>W23+W24+W25</f>
      </c>
      <c r="X26" s="36">
        <f>X23+X24+X25</f>
      </c>
      <c r="Y26" s="36">
        <f>Y23+Y24+Y25</f>
      </c>
      <c r="Z26" s="36">
        <f>Z23+Z24+Z25</f>
      </c>
      <c r="AA26" s="36">
        <f>AA23+AA24+AA25</f>
      </c>
      <c r="AB26" s="36">
        <f>AB23+AB24+AB25</f>
      </c>
      <c r="AC26" s="36">
        <f>AC23+AC24+AC25</f>
      </c>
      <c r="AD26" s="36">
        <f>AD23+AD24+AD25</f>
      </c>
      <c r="AE26" s="36">
        <f>AE23+AE24+AE25</f>
      </c>
      <c r="AF26" s="36">
        <f>AF23+AF24+AF25</f>
      </c>
      <c r="AG26" s="36">
        <f>AG23+AG24+AG25</f>
      </c>
      <c r="AH26" s="36">
        <f>AH23+AH24+AH25</f>
      </c>
      <c r="AI26" s="36">
        <f>AI23+AI24+AI25</f>
      </c>
      <c r="AJ26" s="36">
        <f>AJ23+AJ24+AJ25</f>
      </c>
      <c r="AK26" s="36">
        <f>AK23+AK24+AK25</f>
      </c>
      <c r="AL26" s="36">
        <f>AL23+AL24+AL25</f>
      </c>
      <c r="AM26" s="36">
        <f>AM23+AM24+AM25</f>
      </c>
      <c r="AN26" s="36">
        <f>AN23+AN24+AN25</f>
      </c>
      <c r="AO26" s="36">
        <f>AO23+AO24+AO25</f>
      </c>
      <c r="AP26" s="36">
        <f>AP23+AP24+AP25</f>
      </c>
      <c r="AQ26" s="36">
        <f>AQ23+AQ24+AQ25</f>
      </c>
      <c r="AR26" s="36">
        <f>AR23+AR24+AR25</f>
      </c>
      <c r="AS26" s="36">
        <f>AS23+AS24+AS25</f>
      </c>
      <c r="AT26" s="36">
        <f>AT23+AT24+AT25</f>
      </c>
      <c r="AU26" s="36">
        <f>AU23+AU24+AU25</f>
      </c>
      <c r="AV26" s="36">
        <f>AV23+AV24+AV25</f>
      </c>
      <c r="AW26" s="36">
        <f>AW23+AW24+AW25</f>
      </c>
      <c r="AX26" s="36">
        <f>AX23+AX24+AX25</f>
      </c>
      <c r="AY26" s="36">
        <f>AY23+AY24+AY25</f>
      </c>
      <c r="AZ26" s="36">
        <f>AZ23+AZ24+AZ25</f>
      </c>
      <c r="BA26" s="36">
        <f>BA23+BA24+BA25</f>
      </c>
      <c r="BB26" s="36">
        <f>BB23+BB24+BB25</f>
      </c>
      <c r="BC26" s="36">
        <f>BC23+BC24+BC25</f>
      </c>
      <c r="BD26" s="36">
        <f>BD23+BD24+BD25</f>
      </c>
      <c r="BE26" s="36">
        <f>BE23+BE24+BE25</f>
      </c>
      <c r="BF26" s="36">
        <f>BF23+BF24+BF25</f>
      </c>
      <c r="BG26" s="36">
        <f>BG23+BG24+BG25</f>
      </c>
      <c r="BH26" s="36">
        <f>BH23+BH24+BH25</f>
      </c>
      <c r="BI26" s="36">
        <f>BI23+BI24+BI25</f>
      </c>
      <c r="BJ26" s="36">
        <f>BJ23+BJ24+BJ25</f>
      </c>
      <c r="BK26" s="36">
        <f>BK23+BK24+BK25</f>
      </c>
      <c r="BL26" s="36">
        <f>BL23+BL24+BL25</f>
      </c>
      <c r="BM26" s="36">
        <f>BM23+BM24+BM25</f>
      </c>
      <c r="BN26" s="36">
        <f>BN23+BN24+BN25</f>
      </c>
      <c r="BO26" s="36">
        <f>BO23+BO24+BO25</f>
      </c>
      <c r="BP26" s="36">
        <f>BP23+BP24+BP25</f>
      </c>
      <c r="BQ26" s="36">
        <f>BQ23+BQ24+BQ25</f>
      </c>
      <c r="BR26" s="36">
        <f>BR23+BR24+BR25</f>
      </c>
      <c r="BS26" s="36">
        <f>BS23+BS24+BS25</f>
      </c>
      <c r="BT26" s="36">
        <f>BT23+BT24+BT25</f>
      </c>
      <c r="BU26" s="36">
        <f>BU23+BU24+BU25</f>
      </c>
      <c r="BV26" s="36">
        <f>BV23+BV24+BV25</f>
      </c>
      <c r="BW26" s="36">
        <f>BW23+BW24+BW25</f>
      </c>
      <c r="BX26" s="36">
        <f>BX23+BX24+BX25</f>
      </c>
      <c r="BY26" s="36">
        <f>BY23+BY24+BY25</f>
      </c>
      <c r="BZ26" s="36">
        <f>BZ23+BZ24+BZ25</f>
      </c>
      <c r="CA26" s="36">
        <f>CA23+CA24+CA25</f>
      </c>
      <c r="CB26" s="36">
        <f>CB23+CB24+CB25</f>
      </c>
      <c r="CC26" s="36">
        <f>CC23+CC24+CC25</f>
      </c>
      <c r="CD26" s="36">
        <f>CD23+CD24+CD25</f>
      </c>
      <c r="CE26" s="36">
        <f>CE23+CE24+CE25</f>
      </c>
      <c r="CF26" s="36">
        <f>CF23+CF24+CF25</f>
      </c>
      <c r="CG26" s="36">
        <f>CG23+CG24+CG25</f>
      </c>
      <c r="CH26" s="36">
        <f>CH23+CH24+CH25</f>
      </c>
    </row>
  </sheetData>
  <mergeCells count="4">
    <mergeCell ref="A2:B2"/>
    <mergeCell ref="A7:B7"/>
    <mergeCell ref="A15:B15"/>
    <mergeCell ref="A22:B22"/>
  </mergeCells>
  <pageMargins left="0.7" right="0.7" top="0.75" bottom="0.75" header="0.3" footer="0.3"/>
  <pageSetup orientation="portrait" horizontalDpi="4294967295" verticalDpi="4294967295" scale="100" fitToWidth="1" fitToHeigh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E60"/>
  <sheetViews>
    <sheetView workbookViewId="0" showGridLines="0"/>
  </sheetViews>
  <sheetFormatPr defaultRowHeight="15" outlineLevelRow="0" outlineLevelCol="0" x14ac:dyDescent="55"/>
  <cols>
    <col min="1" max="1" width="25" customWidth="1"/>
    <col min="2" max="2" width="40" customWidth="1"/>
    <col min="3" max="3" width="20" customWidth="1"/>
    <col min="4" max="4" width="12" customWidth="1"/>
    <col min="5" max="5" width="35" customWidth="1"/>
  </cols>
  <sheetData>
    <row r="1" ht="28" customHeight="1" spans="1:5" s="30" customFormat="1" x14ac:dyDescent="0.25">
      <c r="A1" s="30" t="s">
        <v>436</v>
      </c>
      <c r="B1" s="30" t="s">
        <v>437</v>
      </c>
      <c r="C1" s="30" t="s">
        <v>438</v>
      </c>
      <c r="D1" s="30" t="s">
        <v>439</v>
      </c>
      <c r="E1" s="30" t="s">
        <v>440</v>
      </c>
    </row>
    <row r="2" spans="1:5" s="31" customFormat="1" x14ac:dyDescent="0.25">
      <c r="A2" s="31" t="s">
        <v>441</v>
      </c>
      <c r="B2" s="31"/>
      <c r="C2" s="31"/>
      <c r="D2" s="31"/>
      <c r="E2" s="31"/>
    </row>
    <row r="3" spans="1:5" x14ac:dyDescent="0.25">
      <c r="A3" t="s">
        <v>442</v>
      </c>
      <c r="B3" t="s">
        <v>443</v>
      </c>
      <c r="C3" s="51">
        <v>0.02</v>
      </c>
      <c r="D3" t="s">
        <v>444</v>
      </c>
      <c r="E3" t="s">
        <v>73</v>
      </c>
    </row>
    <row r="4" spans="1:5" s="33" customFormat="1" x14ac:dyDescent="0.25">
      <c r="A4" s="33" t="s">
        <v>442</v>
      </c>
      <c r="B4" s="33" t="s">
        <v>445</v>
      </c>
      <c r="C4" s="53">
        <v>0.025</v>
      </c>
      <c r="D4" s="33" t="s">
        <v>444</v>
      </c>
      <c r="E4" s="33" t="s">
        <v>73</v>
      </c>
    </row>
    <row r="5" spans="1:5" x14ac:dyDescent="0.25">
      <c r="A5" t="s">
        <v>442</v>
      </c>
      <c r="B5" t="s">
        <v>446</v>
      </c>
      <c r="C5" s="51">
        <v>0.03</v>
      </c>
      <c r="D5" t="s">
        <v>444</v>
      </c>
      <c r="E5" t="s">
        <v>73</v>
      </c>
    </row>
    <row r="6" spans="1:5" s="33" customFormat="1" x14ac:dyDescent="0.25">
      <c r="A6" s="33" t="s">
        <v>442</v>
      </c>
      <c r="B6" s="33" t="s">
        <v>447</v>
      </c>
      <c r="C6" s="53">
        <v>0.05</v>
      </c>
      <c r="D6" s="33" t="s">
        <v>444</v>
      </c>
      <c r="E6" s="33" t="s">
        <v>448</v>
      </c>
    </row>
    <row r="7" spans="1:5" x14ac:dyDescent="0.25">
      <c r="A7" t="s">
        <v>442</v>
      </c>
      <c r="B7" t="s">
        <v>449</v>
      </c>
      <c r="C7" s="32">
        <v>84</v>
      </c>
      <c r="D7" t="s">
        <v>450</v>
      </c>
      <c r="E7" t="s">
        <v>73</v>
      </c>
    </row>
    <row r="8" spans="1:5" s="33" customFormat="1" x14ac:dyDescent="0.25">
      <c r="A8" s="33" t="s">
        <v>442</v>
      </c>
      <c r="B8" s="33" t="s">
        <v>451</v>
      </c>
      <c r="C8" s="34">
        <v>26</v>
      </c>
      <c r="D8" s="33" t="s">
        <v>452</v>
      </c>
      <c r="E8" s="33" t="s">
        <v>73</v>
      </c>
    </row>
    <row r="9" spans="1:5" s="31" customFormat="1" x14ac:dyDescent="0.25">
      <c r="A9" s="31" t="s">
        <v>453</v>
      </c>
      <c r="B9" s="31"/>
      <c r="C9" s="31"/>
      <c r="D9" s="31"/>
      <c r="E9" s="31"/>
    </row>
    <row r="10" spans="1:5" s="33" customFormat="1" x14ac:dyDescent="0.25">
      <c r="A10" s="33" t="s">
        <v>454</v>
      </c>
      <c r="B10" s="33" t="s">
        <v>455</v>
      </c>
      <c r="C10" s="53">
        <v>0.65</v>
      </c>
      <c r="D10" s="33" t="s">
        <v>444</v>
      </c>
      <c r="E10" s="33" t="s">
        <v>73</v>
      </c>
    </row>
    <row r="11" spans="1:5" x14ac:dyDescent="0.25">
      <c r="A11" t="s">
        <v>454</v>
      </c>
      <c r="B11" t="s">
        <v>456</v>
      </c>
      <c r="C11" s="51">
        <v>0.07</v>
      </c>
      <c r="D11" t="s">
        <v>444</v>
      </c>
      <c r="E11" t="s">
        <v>73</v>
      </c>
    </row>
    <row r="12" spans="1:5" s="33" customFormat="1" x14ac:dyDescent="0.25">
      <c r="A12" s="33" t="s">
        <v>454</v>
      </c>
      <c r="B12" s="33" t="s">
        <v>457</v>
      </c>
      <c r="C12" s="33" t="s">
        <v>428</v>
      </c>
      <c r="D12" s="33" t="s">
        <v>73</v>
      </c>
      <c r="E12" s="33" t="s">
        <v>73</v>
      </c>
    </row>
    <row r="13" spans="1:5" x14ac:dyDescent="0.25">
      <c r="A13" t="s">
        <v>454</v>
      </c>
      <c r="B13" t="s">
        <v>458</v>
      </c>
      <c r="C13" t="s">
        <v>459</v>
      </c>
      <c r="D13" t="s">
        <v>73</v>
      </c>
      <c r="E13" t="s">
        <v>73</v>
      </c>
    </row>
    <row r="14" spans="1:5" s="31" customFormat="1" x14ac:dyDescent="0.25">
      <c r="A14" s="31" t="s">
        <v>460</v>
      </c>
      <c r="B14" s="31"/>
      <c r="C14" s="31"/>
      <c r="D14" s="31"/>
      <c r="E14" s="31"/>
    </row>
    <row r="15" spans="1:5" x14ac:dyDescent="0.25">
      <c r="A15" t="s">
        <v>461</v>
      </c>
      <c r="B15" t="s">
        <v>456</v>
      </c>
      <c r="C15" s="51">
        <v>0.055</v>
      </c>
      <c r="D15" t="s">
        <v>444</v>
      </c>
      <c r="E15" t="s">
        <v>73</v>
      </c>
    </row>
    <row r="16" spans="1:5" s="33" customFormat="1" x14ac:dyDescent="0.25">
      <c r="A16" s="33" t="s">
        <v>461</v>
      </c>
      <c r="B16" s="33" t="s">
        <v>462</v>
      </c>
      <c r="C16" s="34">
        <v>20</v>
      </c>
      <c r="D16" s="33" t="s">
        <v>463</v>
      </c>
      <c r="E16" s="33" t="s">
        <v>73</v>
      </c>
    </row>
    <row r="17" spans="1:5" x14ac:dyDescent="0.25">
      <c r="A17" t="s">
        <v>461</v>
      </c>
      <c r="B17" t="s">
        <v>464</v>
      </c>
      <c r="C17" s="51">
        <v>0.6</v>
      </c>
      <c r="D17" t="s">
        <v>444</v>
      </c>
      <c r="E17" t="s">
        <v>73</v>
      </c>
    </row>
    <row r="18" spans="1:5" s="33" customFormat="1" x14ac:dyDescent="0.25">
      <c r="A18" s="33" t="s">
        <v>461</v>
      </c>
      <c r="B18" s="33" t="s">
        <v>465</v>
      </c>
      <c r="C18" s="53">
        <v>0.05</v>
      </c>
      <c r="D18" s="33" t="s">
        <v>444</v>
      </c>
      <c r="E18" s="33" t="s">
        <v>73</v>
      </c>
    </row>
    <row r="19" spans="1:5" x14ac:dyDescent="0.25">
      <c r="A19" t="s">
        <v>461</v>
      </c>
      <c r="B19" t="s">
        <v>466</v>
      </c>
      <c r="C19" s="32">
        <v>0</v>
      </c>
      <c r="D19" t="s">
        <v>450</v>
      </c>
      <c r="E19" t="s">
        <v>467</v>
      </c>
    </row>
    <row r="20" spans="1:5" s="31" customFormat="1" x14ac:dyDescent="0.25">
      <c r="A20" s="31" t="s">
        <v>468</v>
      </c>
      <c r="B20" s="31"/>
      <c r="C20" s="31"/>
      <c r="D20" s="31"/>
      <c r="E20" s="31"/>
    </row>
    <row r="21" spans="1:5" x14ac:dyDescent="0.25">
      <c r="A21" t="s">
        <v>469</v>
      </c>
      <c r="B21" t="s">
        <v>456</v>
      </c>
      <c r="C21" s="51">
        <v>0.12</v>
      </c>
      <c r="D21" t="s">
        <v>444</v>
      </c>
      <c r="E21" t="s">
        <v>73</v>
      </c>
    </row>
    <row r="22" spans="1:5" s="33" customFormat="1" x14ac:dyDescent="0.25">
      <c r="A22" s="33" t="s">
        <v>469</v>
      </c>
      <c r="B22" s="33" t="s">
        <v>470</v>
      </c>
      <c r="C22" s="33" t="s">
        <v>471</v>
      </c>
      <c r="D22" s="33" t="s">
        <v>73</v>
      </c>
      <c r="E22" s="33" t="s">
        <v>73</v>
      </c>
    </row>
    <row r="23" spans="1:5" x14ac:dyDescent="0.25">
      <c r="A23" t="s">
        <v>469</v>
      </c>
      <c r="B23" t="s">
        <v>472</v>
      </c>
      <c r="C23" s="51">
        <v>0.8</v>
      </c>
      <c r="D23" t="s">
        <v>444</v>
      </c>
      <c r="E23" t="s">
        <v>73</v>
      </c>
    </row>
    <row r="24" spans="1:5" s="31" customFormat="1" x14ac:dyDescent="0.25">
      <c r="A24" s="31" t="s">
        <v>473</v>
      </c>
      <c r="B24" s="31"/>
      <c r="C24" s="31"/>
      <c r="D24" s="31"/>
      <c r="E24" s="31"/>
    </row>
    <row r="25" spans="1:5" x14ac:dyDescent="0.25">
      <c r="A25" t="s">
        <v>474</v>
      </c>
      <c r="B25" t="s">
        <v>17</v>
      </c>
      <c r="C25" s="32">
        <v>7</v>
      </c>
      <c r="D25" t="s">
        <v>463</v>
      </c>
      <c r="E25" t="s">
        <v>73</v>
      </c>
    </row>
    <row r="26" spans="1:5" s="33" customFormat="1" x14ac:dyDescent="0.25">
      <c r="A26" s="33" t="s">
        <v>474</v>
      </c>
      <c r="B26" s="33" t="s">
        <v>18</v>
      </c>
      <c r="C26" s="53">
        <v>0.055</v>
      </c>
      <c r="D26" s="33" t="s">
        <v>444</v>
      </c>
      <c r="E26" s="33" t="s">
        <v>73</v>
      </c>
    </row>
    <row r="27" spans="1:5" x14ac:dyDescent="0.25">
      <c r="A27" t="s">
        <v>474</v>
      </c>
      <c r="B27" t="s">
        <v>475</v>
      </c>
      <c r="C27" s="51">
        <v>0.03</v>
      </c>
      <c r="D27" t="s">
        <v>444</v>
      </c>
      <c r="E27" t="s">
        <v>73</v>
      </c>
    </row>
    <row r="28" spans="1:5" s="31" customFormat="1" x14ac:dyDescent="0.25">
      <c r="A28" s="31" t="s">
        <v>476</v>
      </c>
      <c r="B28" s="31"/>
      <c r="C28" s="31"/>
      <c r="D28" s="31"/>
      <c r="E28" s="31"/>
    </row>
    <row r="29" spans="1:5" x14ac:dyDescent="0.25">
      <c r="A29" t="s">
        <v>477</v>
      </c>
      <c r="B29" t="s">
        <v>243</v>
      </c>
      <c r="C29" s="32">
        <v>75000000</v>
      </c>
      <c r="D29" t="s">
        <v>478</v>
      </c>
      <c r="E29" t="s">
        <v>479</v>
      </c>
    </row>
    <row r="30" spans="1:5" s="33" customFormat="1" x14ac:dyDescent="0.25">
      <c r="A30" s="33" t="s">
        <v>477</v>
      </c>
      <c r="B30" s="33" t="s">
        <v>244</v>
      </c>
      <c r="C30" s="34">
        <v>3751000</v>
      </c>
      <c r="D30" s="33" t="s">
        <v>478</v>
      </c>
      <c r="E30" s="33" t="s">
        <v>480</v>
      </c>
    </row>
    <row r="31" spans="1:5" x14ac:dyDescent="0.25">
      <c r="A31" t="s">
        <v>477</v>
      </c>
      <c r="B31" t="s">
        <v>245</v>
      </c>
      <c r="C31" s="32">
        <v>0</v>
      </c>
      <c r="D31" t="s">
        <v>478</v>
      </c>
      <c r="E31" t="s">
        <v>479</v>
      </c>
    </row>
    <row r="32" spans="1:5" s="33" customFormat="1" x14ac:dyDescent="0.25">
      <c r="A32" s="33" t="s">
        <v>477</v>
      </c>
      <c r="B32" s="33" t="s">
        <v>246</v>
      </c>
      <c r="C32" s="34">
        <v>0</v>
      </c>
      <c r="D32" s="33" t="s">
        <v>478</v>
      </c>
      <c r="E32" s="33" t="s">
        <v>479</v>
      </c>
    </row>
    <row r="33" spans="1:5" x14ac:dyDescent="0.25">
      <c r="A33" t="s">
        <v>477</v>
      </c>
      <c r="B33" t="s">
        <v>247</v>
      </c>
      <c r="C33" s="32">
        <v>0</v>
      </c>
      <c r="D33" t="s">
        <v>478</v>
      </c>
      <c r="E33" t="s">
        <v>479</v>
      </c>
    </row>
    <row r="34" spans="1:5" s="33" customFormat="1" x14ac:dyDescent="0.25">
      <c r="A34" s="33" t="s">
        <v>477</v>
      </c>
      <c r="B34" s="33" t="s">
        <v>248</v>
      </c>
      <c r="C34" s="34">
        <v>20000</v>
      </c>
      <c r="D34" s="33" t="s">
        <v>478</v>
      </c>
      <c r="E34" s="33" t="s">
        <v>479</v>
      </c>
    </row>
    <row r="35" spans="1:5" s="31" customFormat="1" x14ac:dyDescent="0.25">
      <c r="A35" s="31" t="s">
        <v>481</v>
      </c>
      <c r="B35" s="31"/>
      <c r="C35" s="31"/>
      <c r="D35" s="31"/>
      <c r="E35" s="31"/>
    </row>
    <row r="36" spans="1:5" s="33" customFormat="1" x14ac:dyDescent="0.25">
      <c r="A36" s="33" t="s">
        <v>252</v>
      </c>
      <c r="B36" s="33" t="s">
        <v>482</v>
      </c>
      <c r="C36" s="34">
        <v>1</v>
      </c>
      <c r="D36" s="33" t="s">
        <v>452</v>
      </c>
      <c r="E36" s="33" t="s">
        <v>73</v>
      </c>
    </row>
    <row r="37" spans="1:5" x14ac:dyDescent="0.25">
      <c r="A37" t="s">
        <v>252</v>
      </c>
      <c r="B37" t="s">
        <v>483</v>
      </c>
      <c r="C37" s="32">
        <v>22</v>
      </c>
      <c r="D37" t="s">
        <v>450</v>
      </c>
      <c r="E37" t="s">
        <v>73</v>
      </c>
    </row>
    <row r="38" spans="1:5" s="33" customFormat="1" x14ac:dyDescent="0.25">
      <c r="A38" s="33" t="s">
        <v>252</v>
      </c>
      <c r="B38" s="33" t="s">
        <v>484</v>
      </c>
      <c r="C38" s="34">
        <v>14000</v>
      </c>
      <c r="D38" s="33" t="s">
        <v>485</v>
      </c>
      <c r="E38" s="33" t="s">
        <v>73</v>
      </c>
    </row>
    <row r="39" spans="1:5" x14ac:dyDescent="0.25">
      <c r="A39" t="s">
        <v>252</v>
      </c>
      <c r="B39" t="s">
        <v>486</v>
      </c>
      <c r="C39" t="s">
        <v>487</v>
      </c>
      <c r="D39" t="s">
        <v>73</v>
      </c>
      <c r="E39" t="s">
        <v>73</v>
      </c>
    </row>
    <row r="40" spans="1:5" s="33" customFormat="1" x14ac:dyDescent="0.25">
      <c r="A40" s="33" t="s">
        <v>252</v>
      </c>
      <c r="B40" s="33" t="s">
        <v>488</v>
      </c>
      <c r="C40" s="34">
        <v>25</v>
      </c>
      <c r="D40" s="33" t="s">
        <v>287</v>
      </c>
      <c r="E40" s="33" t="s">
        <v>73</v>
      </c>
    </row>
    <row r="41" spans="1:5" x14ac:dyDescent="0.25">
      <c r="A41" t="s">
        <v>252</v>
      </c>
      <c r="B41" t="s">
        <v>489</v>
      </c>
      <c r="C41" s="32">
        <v>75</v>
      </c>
      <c r="D41" t="s">
        <v>490</v>
      </c>
      <c r="E41" t="s">
        <v>73</v>
      </c>
    </row>
    <row r="42" spans="1:5" s="33" customFormat="1" x14ac:dyDescent="0.25">
      <c r="A42" s="33" t="s">
        <v>252</v>
      </c>
      <c r="B42" s="33" t="s">
        <v>491</v>
      </c>
      <c r="C42" s="34">
        <v>1500000</v>
      </c>
      <c r="D42" s="33" t="s">
        <v>492</v>
      </c>
      <c r="E42" s="33" t="s">
        <v>73</v>
      </c>
    </row>
    <row r="43" spans="1:5" x14ac:dyDescent="0.25">
      <c r="A43" t="s">
        <v>252</v>
      </c>
      <c r="B43" t="s">
        <v>493</v>
      </c>
      <c r="C43" s="32">
        <v>6500</v>
      </c>
      <c r="D43" t="s">
        <v>492</v>
      </c>
      <c r="E43" t="s">
        <v>73</v>
      </c>
    </row>
    <row r="44" spans="1:5" s="33" customFormat="1" x14ac:dyDescent="0.25">
      <c r="A44" s="33" t="s">
        <v>252</v>
      </c>
      <c r="B44" s="33" t="s">
        <v>494</v>
      </c>
      <c r="C44" s="34">
        <v>75</v>
      </c>
      <c r="D44" s="33" t="s">
        <v>287</v>
      </c>
      <c r="E44" s="33" t="s">
        <v>73</v>
      </c>
    </row>
    <row r="45" spans="1:5" x14ac:dyDescent="0.25">
      <c r="A45" t="s">
        <v>252</v>
      </c>
      <c r="B45" t="s">
        <v>495</v>
      </c>
      <c r="C45" s="32">
        <v>125</v>
      </c>
      <c r="D45" t="s">
        <v>490</v>
      </c>
      <c r="E45" t="s">
        <v>73</v>
      </c>
    </row>
    <row r="46" spans="1:5" s="33" customFormat="1" x14ac:dyDescent="0.25">
      <c r="A46" s="33" t="s">
        <v>252</v>
      </c>
      <c r="B46" s="33" t="s">
        <v>496</v>
      </c>
      <c r="C46" s="34">
        <v>2500000</v>
      </c>
      <c r="D46" s="33" t="s">
        <v>492</v>
      </c>
      <c r="E46" s="33" t="s">
        <v>73</v>
      </c>
    </row>
    <row r="47" spans="1:5" x14ac:dyDescent="0.25">
      <c r="A47" t="s">
        <v>252</v>
      </c>
      <c r="B47" t="s">
        <v>497</v>
      </c>
      <c r="C47" s="32">
        <v>10500</v>
      </c>
      <c r="D47" t="s">
        <v>492</v>
      </c>
      <c r="E47" t="s">
        <v>73</v>
      </c>
    </row>
    <row r="48" spans="1:5" s="33" customFormat="1" x14ac:dyDescent="0.25">
      <c r="A48" s="33" t="s">
        <v>252</v>
      </c>
      <c r="B48" s="33" t="s">
        <v>498</v>
      </c>
      <c r="C48" s="34">
        <v>2500</v>
      </c>
      <c r="D48" s="33" t="s">
        <v>287</v>
      </c>
      <c r="E48" s="33" t="s">
        <v>73</v>
      </c>
    </row>
    <row r="49" spans="1:5" x14ac:dyDescent="0.25">
      <c r="A49" t="s">
        <v>252</v>
      </c>
      <c r="B49" t="s">
        <v>499</v>
      </c>
      <c r="C49" s="32">
        <v>1</v>
      </c>
      <c r="D49" t="s">
        <v>490</v>
      </c>
      <c r="E49" t="s">
        <v>73</v>
      </c>
    </row>
    <row r="50" spans="1:5" s="33" customFormat="1" x14ac:dyDescent="0.25">
      <c r="A50" s="33" t="s">
        <v>252</v>
      </c>
      <c r="B50" s="33" t="s">
        <v>500</v>
      </c>
      <c r="C50" s="34">
        <v>50000</v>
      </c>
      <c r="D50" s="33" t="s">
        <v>492</v>
      </c>
      <c r="E50" s="33" t="s">
        <v>73</v>
      </c>
    </row>
    <row r="51" spans="1:5" x14ac:dyDescent="0.25">
      <c r="A51" t="s">
        <v>252</v>
      </c>
      <c r="B51" t="s">
        <v>501</v>
      </c>
      <c r="C51" s="32">
        <v>40</v>
      </c>
      <c r="D51" t="s">
        <v>492</v>
      </c>
      <c r="E51" t="s">
        <v>73</v>
      </c>
    </row>
    <row r="52" spans="1:5" s="31" customFormat="1" x14ac:dyDescent="0.25">
      <c r="A52" s="31" t="s">
        <v>502</v>
      </c>
      <c r="B52" s="31"/>
      <c r="C52" s="31"/>
      <c r="D52" s="31"/>
      <c r="E52" s="31"/>
    </row>
    <row r="53" spans="1:5" x14ac:dyDescent="0.25">
      <c r="A53" t="s">
        <v>283</v>
      </c>
      <c r="B53" t="s">
        <v>482</v>
      </c>
      <c r="C53" s="32">
        <v>5</v>
      </c>
      <c r="D53" t="s">
        <v>452</v>
      </c>
      <c r="E53" t="s">
        <v>73</v>
      </c>
    </row>
    <row r="54" spans="1:5" s="33" customFormat="1" x14ac:dyDescent="0.25">
      <c r="A54" s="33" t="s">
        <v>283</v>
      </c>
      <c r="B54" s="33" t="s">
        <v>483</v>
      </c>
      <c r="C54" s="34">
        <v>22</v>
      </c>
      <c r="D54" s="33" t="s">
        <v>450</v>
      </c>
      <c r="E54" s="33" t="s">
        <v>73</v>
      </c>
    </row>
    <row r="55" spans="1:5" x14ac:dyDescent="0.25">
      <c r="A55" t="s">
        <v>283</v>
      </c>
      <c r="B55" t="s">
        <v>484</v>
      </c>
      <c r="C55" s="32">
        <v>2000</v>
      </c>
      <c r="D55" t="s">
        <v>485</v>
      </c>
      <c r="E55" t="s">
        <v>73</v>
      </c>
    </row>
    <row r="56" spans="1:5" s="33" customFormat="1" x14ac:dyDescent="0.25">
      <c r="A56" s="33" t="s">
        <v>283</v>
      </c>
      <c r="B56" s="33" t="s">
        <v>486</v>
      </c>
      <c r="C56" s="33" t="s">
        <v>487</v>
      </c>
      <c r="D56" s="33" t="s">
        <v>73</v>
      </c>
      <c r="E56" s="33" t="s">
        <v>73</v>
      </c>
    </row>
    <row r="57" spans="1:5" x14ac:dyDescent="0.25">
      <c r="A57" t="s">
        <v>283</v>
      </c>
      <c r="B57" t="s">
        <v>503</v>
      </c>
      <c r="C57" s="32">
        <v>30</v>
      </c>
      <c r="D57" t="s">
        <v>287</v>
      </c>
      <c r="E57" t="s">
        <v>73</v>
      </c>
    </row>
    <row r="58" spans="1:5" s="33" customFormat="1" x14ac:dyDescent="0.25">
      <c r="A58" s="33" t="s">
        <v>283</v>
      </c>
      <c r="B58" s="33" t="s">
        <v>504</v>
      </c>
      <c r="C58" s="34">
        <v>66</v>
      </c>
      <c r="D58" s="33" t="s">
        <v>490</v>
      </c>
      <c r="E58" s="33" t="s">
        <v>73</v>
      </c>
    </row>
    <row r="59" spans="1:5" x14ac:dyDescent="0.25">
      <c r="A59" t="s">
        <v>283</v>
      </c>
      <c r="B59" t="s">
        <v>505</v>
      </c>
      <c r="C59" s="32">
        <v>1900000</v>
      </c>
      <c r="D59" t="s">
        <v>492</v>
      </c>
      <c r="E59" t="s">
        <v>73</v>
      </c>
    </row>
    <row r="60" spans="1:5" s="33" customFormat="1" x14ac:dyDescent="0.25">
      <c r="A60" s="33" t="s">
        <v>283</v>
      </c>
      <c r="B60" s="33" t="s">
        <v>506</v>
      </c>
      <c r="C60" s="34">
        <v>45000</v>
      </c>
      <c r="D60" s="33" t="s">
        <v>492</v>
      </c>
      <c r="E60" s="33" t="s">
        <v>73</v>
      </c>
    </row>
  </sheetData>
  <mergeCells count="8">
    <mergeCell ref="A2:E2"/>
    <mergeCell ref="A9:E9"/>
    <mergeCell ref="A14:E14"/>
    <mergeCell ref="A20:E20"/>
    <mergeCell ref="A24:E24"/>
    <mergeCell ref="A28:E28"/>
    <mergeCell ref="A35:E35"/>
    <mergeCell ref="A52:E52"/>
  </mergeCells>
  <pageMargins left="0.7" right="0.7" top="0.75" bottom="0.75" header="0.3" footer="0.3"/>
  <pageSetup orientation="portrait" horizontalDpi="4294967295" verticalDpi="4294967295" scale="100" fitToWidth="1" fitToHeigh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CH65"/>
  <sheetViews>
    <sheetView workbookViewId="0" showGridLines="0">
      <pane xSplit="2" ySplit="1" topLeftCell="C2" activePane="bottomRight" state="frozen"/>
      <selection pane="bottomRight"/>
    </sheetView>
  </sheetViews>
  <sheetFormatPr defaultRowHeight="15" outlineLevelRow="0" outlineLevelCol="0" x14ac:dyDescent="55"/>
  <cols>
    <col min="1" max="1" width="40" customWidth="1"/>
    <col min="2" max="86" width="10" customWidth="1"/>
  </cols>
  <sheetData>
    <row r="1" ht="28" customHeight="1" spans="1:86" s="30" customFormat="1" x14ac:dyDescent="0.25">
      <c r="A1" s="30" t="s">
        <v>46</v>
      </c>
      <c r="B1" s="30" t="s">
        <v>507</v>
      </c>
      <c r="C1" s="30" t="s">
        <v>139</v>
      </c>
      <c r="D1" s="30" t="s">
        <v>140</v>
      </c>
      <c r="E1" s="30" t="s">
        <v>141</v>
      </c>
      <c r="F1" s="30" t="s">
        <v>142</v>
      </c>
      <c r="G1" s="30" t="s">
        <v>143</v>
      </c>
      <c r="H1" s="30" t="s">
        <v>144</v>
      </c>
      <c r="I1" s="30" t="s">
        <v>145</v>
      </c>
      <c r="J1" s="30" t="s">
        <v>146</v>
      </c>
      <c r="K1" s="30" t="s">
        <v>147</v>
      </c>
      <c r="L1" s="30" t="s">
        <v>148</v>
      </c>
      <c r="M1" s="30" t="s">
        <v>149</v>
      </c>
      <c r="N1" s="30" t="s">
        <v>150</v>
      </c>
      <c r="O1" s="30" t="s">
        <v>151</v>
      </c>
      <c r="P1" s="30" t="s">
        <v>152</v>
      </c>
      <c r="Q1" s="30" t="s">
        <v>153</v>
      </c>
      <c r="R1" s="30" t="s">
        <v>154</v>
      </c>
      <c r="S1" s="30" t="s">
        <v>155</v>
      </c>
      <c r="T1" s="30" t="s">
        <v>156</v>
      </c>
      <c r="U1" s="30" t="s">
        <v>157</v>
      </c>
      <c r="V1" s="30" t="s">
        <v>158</v>
      </c>
      <c r="W1" s="30" t="s">
        <v>159</v>
      </c>
      <c r="X1" s="30" t="s">
        <v>160</v>
      </c>
      <c r="Y1" s="30" t="s">
        <v>161</v>
      </c>
      <c r="Z1" s="30" t="s">
        <v>162</v>
      </c>
      <c r="AA1" s="30" t="s">
        <v>163</v>
      </c>
      <c r="AB1" s="30" t="s">
        <v>164</v>
      </c>
      <c r="AC1" s="30" t="s">
        <v>165</v>
      </c>
      <c r="AD1" s="30" t="s">
        <v>166</v>
      </c>
      <c r="AE1" s="30" t="s">
        <v>167</v>
      </c>
      <c r="AF1" s="30" t="s">
        <v>168</v>
      </c>
      <c r="AG1" s="30" t="s">
        <v>169</v>
      </c>
      <c r="AH1" s="30" t="s">
        <v>170</v>
      </c>
      <c r="AI1" s="30" t="s">
        <v>171</v>
      </c>
      <c r="AJ1" s="30" t="s">
        <v>172</v>
      </c>
      <c r="AK1" s="30" t="s">
        <v>173</v>
      </c>
      <c r="AL1" s="30" t="s">
        <v>174</v>
      </c>
      <c r="AM1" s="30" t="s">
        <v>175</v>
      </c>
      <c r="AN1" s="30" t="s">
        <v>176</v>
      </c>
      <c r="AO1" s="30" t="s">
        <v>177</v>
      </c>
      <c r="AP1" s="30" t="s">
        <v>178</v>
      </c>
      <c r="AQ1" s="30" t="s">
        <v>179</v>
      </c>
      <c r="AR1" s="30" t="s">
        <v>180</v>
      </c>
      <c r="AS1" s="30" t="s">
        <v>181</v>
      </c>
      <c r="AT1" s="30" t="s">
        <v>182</v>
      </c>
      <c r="AU1" s="30" t="s">
        <v>183</v>
      </c>
      <c r="AV1" s="30" t="s">
        <v>184</v>
      </c>
      <c r="AW1" s="30" t="s">
        <v>185</v>
      </c>
      <c r="AX1" s="30" t="s">
        <v>186</v>
      </c>
      <c r="AY1" s="30" t="s">
        <v>187</v>
      </c>
      <c r="AZ1" s="30" t="s">
        <v>188</v>
      </c>
      <c r="BA1" s="30" t="s">
        <v>189</v>
      </c>
      <c r="BB1" s="30" t="s">
        <v>190</v>
      </c>
      <c r="BC1" s="30" t="s">
        <v>191</v>
      </c>
      <c r="BD1" s="30" t="s">
        <v>192</v>
      </c>
      <c r="BE1" s="30" t="s">
        <v>193</v>
      </c>
      <c r="BF1" s="30" t="s">
        <v>194</v>
      </c>
      <c r="BG1" s="30" t="s">
        <v>195</v>
      </c>
      <c r="BH1" s="30" t="s">
        <v>196</v>
      </c>
      <c r="BI1" s="30" t="s">
        <v>197</v>
      </c>
      <c r="BJ1" s="30" t="s">
        <v>198</v>
      </c>
      <c r="BK1" s="30" t="s">
        <v>199</v>
      </c>
      <c r="BL1" s="30" t="s">
        <v>200</v>
      </c>
      <c r="BM1" s="30" t="s">
        <v>201</v>
      </c>
      <c r="BN1" s="30" t="s">
        <v>202</v>
      </c>
      <c r="BO1" s="30" t="s">
        <v>203</v>
      </c>
      <c r="BP1" s="30" t="s">
        <v>204</v>
      </c>
      <c r="BQ1" s="30" t="s">
        <v>205</v>
      </c>
      <c r="BR1" s="30" t="s">
        <v>206</v>
      </c>
      <c r="BS1" s="30" t="s">
        <v>207</v>
      </c>
      <c r="BT1" s="30" t="s">
        <v>208</v>
      </c>
      <c r="BU1" s="30" t="s">
        <v>209</v>
      </c>
      <c r="BV1" s="30" t="s">
        <v>210</v>
      </c>
      <c r="BW1" s="30" t="s">
        <v>211</v>
      </c>
      <c r="BX1" s="30" t="s">
        <v>212</v>
      </c>
      <c r="BY1" s="30" t="s">
        <v>213</v>
      </c>
      <c r="BZ1" s="30" t="s">
        <v>214</v>
      </c>
      <c r="CA1" s="30" t="s">
        <v>215</v>
      </c>
      <c r="CB1" s="30" t="s">
        <v>216</v>
      </c>
      <c r="CC1" s="30" t="s">
        <v>217</v>
      </c>
      <c r="CD1" s="30" t="s">
        <v>218</v>
      </c>
      <c r="CE1" s="30" t="s">
        <v>219</v>
      </c>
      <c r="CF1" s="30" t="s">
        <v>220</v>
      </c>
      <c r="CG1" s="30" t="s">
        <v>221</v>
      </c>
      <c r="CH1" s="30" t="s">
        <v>222</v>
      </c>
    </row>
    <row r="2" spans="1:86" s="33" customFormat="1" x14ac:dyDescent="0.25">
      <c r="A2" s="33" t="s">
        <v>508</v>
      </c>
      <c r="B2" s="33">
        <v>1</v>
      </c>
      <c r="C2" s="53">
        <v>1</v>
      </c>
      <c r="D2" s="53">
        <v>0</v>
      </c>
      <c r="E2" s="53">
        <v>0</v>
      </c>
      <c r="F2" s="53">
        <v>0</v>
      </c>
      <c r="G2" s="53">
        <v>0</v>
      </c>
      <c r="H2" s="53">
        <v>0</v>
      </c>
      <c r="I2" s="53">
        <v>0</v>
      </c>
      <c r="J2" s="53">
        <v>0</v>
      </c>
      <c r="K2" s="53">
        <v>0</v>
      </c>
      <c r="L2" s="53">
        <v>0</v>
      </c>
      <c r="M2" s="53">
        <v>0</v>
      </c>
      <c r="N2" s="53">
        <v>0</v>
      </c>
      <c r="O2" s="53">
        <v>0</v>
      </c>
      <c r="P2" s="53">
        <v>0</v>
      </c>
      <c r="Q2" s="53">
        <v>0</v>
      </c>
      <c r="R2" s="53">
        <v>0</v>
      </c>
      <c r="S2" s="53">
        <v>0</v>
      </c>
      <c r="T2" s="53">
        <v>0</v>
      </c>
      <c r="U2" s="53">
        <v>0</v>
      </c>
      <c r="V2" s="53">
        <v>0</v>
      </c>
      <c r="W2" s="53">
        <v>0</v>
      </c>
      <c r="X2" s="53">
        <v>0</v>
      </c>
      <c r="Y2" s="53">
        <v>0</v>
      </c>
      <c r="Z2" s="53">
        <v>0</v>
      </c>
      <c r="AA2" s="53">
        <v>0</v>
      </c>
      <c r="AB2" s="53">
        <v>0</v>
      </c>
      <c r="AC2" s="53">
        <v>0</v>
      </c>
      <c r="AD2" s="53">
        <v>0</v>
      </c>
      <c r="AE2" s="53">
        <v>0</v>
      </c>
      <c r="AF2" s="53">
        <v>0</v>
      </c>
      <c r="AG2" s="53">
        <v>0</v>
      </c>
      <c r="AH2" s="53">
        <v>0</v>
      </c>
      <c r="AI2" s="53">
        <v>0</v>
      </c>
      <c r="AJ2" s="53">
        <v>0</v>
      </c>
      <c r="AK2" s="53">
        <v>0</v>
      </c>
      <c r="AL2" s="53">
        <v>0</v>
      </c>
      <c r="AM2" s="53">
        <v>0</v>
      </c>
      <c r="AN2" s="53">
        <v>0</v>
      </c>
      <c r="AO2" s="53">
        <v>0</v>
      </c>
      <c r="AP2" s="53">
        <v>0</v>
      </c>
      <c r="AQ2" s="53">
        <v>0</v>
      </c>
      <c r="AR2" s="53">
        <v>0</v>
      </c>
      <c r="AS2" s="53">
        <v>0</v>
      </c>
      <c r="AT2" s="53">
        <v>0</v>
      </c>
      <c r="AU2" s="53">
        <v>0</v>
      </c>
      <c r="AV2" s="53">
        <v>0</v>
      </c>
      <c r="AW2" s="53">
        <v>0</v>
      </c>
      <c r="AX2" s="53">
        <v>0</v>
      </c>
      <c r="AY2" s="53">
        <v>0</v>
      </c>
      <c r="AZ2" s="53">
        <v>0</v>
      </c>
      <c r="BA2" s="53">
        <v>0</v>
      </c>
      <c r="BB2" s="53">
        <v>0</v>
      </c>
      <c r="BC2" s="53">
        <v>0</v>
      </c>
      <c r="BD2" s="53">
        <v>0</v>
      </c>
      <c r="BE2" s="53">
        <v>0</v>
      </c>
      <c r="BF2" s="53">
        <v>0</v>
      </c>
      <c r="BG2" s="53">
        <v>0</v>
      </c>
      <c r="BH2" s="53">
        <v>0</v>
      </c>
      <c r="BI2" s="53">
        <v>0</v>
      </c>
      <c r="BJ2" s="53">
        <v>0</v>
      </c>
      <c r="BK2" s="53">
        <v>0</v>
      </c>
      <c r="BL2" s="53">
        <v>0</v>
      </c>
      <c r="BM2" s="53">
        <v>0</v>
      </c>
      <c r="BN2" s="53">
        <v>0</v>
      </c>
      <c r="BO2" s="53">
        <v>0</v>
      </c>
      <c r="BP2" s="53">
        <v>0</v>
      </c>
      <c r="BQ2" s="53">
        <v>0</v>
      </c>
      <c r="BR2" s="53">
        <v>0</v>
      </c>
      <c r="BS2" s="53">
        <v>0</v>
      </c>
      <c r="BT2" s="53">
        <v>0</v>
      </c>
      <c r="BU2" s="53">
        <v>0</v>
      </c>
      <c r="BV2" s="53">
        <v>0</v>
      </c>
      <c r="BW2" s="53">
        <v>0</v>
      </c>
      <c r="BX2" s="53">
        <v>0</v>
      </c>
      <c r="BY2" s="53">
        <v>0</v>
      </c>
      <c r="BZ2" s="53">
        <v>0</v>
      </c>
      <c r="CA2" s="53">
        <v>0</v>
      </c>
      <c r="CB2" s="53">
        <v>0</v>
      </c>
      <c r="CC2" s="53">
        <v>0</v>
      </c>
      <c r="CD2" s="53">
        <v>0</v>
      </c>
      <c r="CE2" s="53">
        <v>0</v>
      </c>
      <c r="CF2" s="53">
        <v>0</v>
      </c>
      <c r="CG2" s="53">
        <v>0</v>
      </c>
      <c r="CH2" s="53">
        <v>0</v>
      </c>
    </row>
    <row r="3" spans="1:86" x14ac:dyDescent="0.25">
      <c r="A3" t="s">
        <v>509</v>
      </c>
      <c r="B3">
        <v>5</v>
      </c>
      <c r="C3" s="51">
        <v>0.2</v>
      </c>
      <c r="D3" s="51">
        <v>0.2</v>
      </c>
      <c r="E3" s="51">
        <v>0.2</v>
      </c>
      <c r="F3" s="51">
        <v>0.2</v>
      </c>
      <c r="G3" s="51">
        <v>0.2</v>
      </c>
      <c r="H3" s="51">
        <v>0</v>
      </c>
      <c r="I3" s="51">
        <v>0</v>
      </c>
      <c r="J3" s="51">
        <v>0</v>
      </c>
      <c r="K3" s="51">
        <v>0</v>
      </c>
      <c r="L3" s="51">
        <v>0</v>
      </c>
      <c r="M3" s="51">
        <v>0</v>
      </c>
      <c r="N3" s="51">
        <v>0</v>
      </c>
      <c r="O3" s="51">
        <v>0</v>
      </c>
      <c r="P3" s="51">
        <v>0</v>
      </c>
      <c r="Q3" s="51">
        <v>0</v>
      </c>
      <c r="R3" s="51">
        <v>0</v>
      </c>
      <c r="S3" s="51">
        <v>0</v>
      </c>
      <c r="T3" s="51">
        <v>0</v>
      </c>
      <c r="U3" s="51">
        <v>0</v>
      </c>
      <c r="V3" s="51">
        <v>0</v>
      </c>
      <c r="W3" s="51">
        <v>0</v>
      </c>
      <c r="X3" s="51">
        <v>0</v>
      </c>
      <c r="Y3" s="51">
        <v>0</v>
      </c>
      <c r="Z3" s="51">
        <v>0</v>
      </c>
      <c r="AA3" s="51">
        <v>0</v>
      </c>
      <c r="AB3" s="51">
        <v>0</v>
      </c>
      <c r="AC3" s="51">
        <v>0</v>
      </c>
      <c r="AD3" s="51">
        <v>0</v>
      </c>
      <c r="AE3" s="51">
        <v>0</v>
      </c>
      <c r="AF3" s="51">
        <v>0</v>
      </c>
      <c r="AG3" s="51">
        <v>0</v>
      </c>
      <c r="AH3" s="51">
        <v>0</v>
      </c>
      <c r="AI3" s="51">
        <v>0</v>
      </c>
      <c r="AJ3" s="51">
        <v>0</v>
      </c>
      <c r="AK3" s="51">
        <v>0</v>
      </c>
      <c r="AL3" s="51">
        <v>0</v>
      </c>
      <c r="AM3" s="51">
        <v>0</v>
      </c>
      <c r="AN3" s="51">
        <v>0</v>
      </c>
      <c r="AO3" s="51">
        <v>0</v>
      </c>
      <c r="AP3" s="51">
        <v>0</v>
      </c>
      <c r="AQ3" s="51">
        <v>0</v>
      </c>
      <c r="AR3" s="51">
        <v>0</v>
      </c>
      <c r="AS3" s="51">
        <v>0</v>
      </c>
      <c r="AT3" s="51">
        <v>0</v>
      </c>
      <c r="AU3" s="51">
        <v>0</v>
      </c>
      <c r="AV3" s="51">
        <v>0</v>
      </c>
      <c r="AW3" s="51">
        <v>0</v>
      </c>
      <c r="AX3" s="51">
        <v>0</v>
      </c>
      <c r="AY3" s="51">
        <v>0</v>
      </c>
      <c r="AZ3" s="51">
        <v>0</v>
      </c>
      <c r="BA3" s="51">
        <v>0</v>
      </c>
      <c r="BB3" s="51">
        <v>0</v>
      </c>
      <c r="BC3" s="51">
        <v>0</v>
      </c>
      <c r="BD3" s="51">
        <v>0</v>
      </c>
      <c r="BE3" s="51">
        <v>0</v>
      </c>
      <c r="BF3" s="51">
        <v>0</v>
      </c>
      <c r="BG3" s="51">
        <v>0</v>
      </c>
      <c r="BH3" s="51">
        <v>0</v>
      </c>
      <c r="BI3" s="51">
        <v>0</v>
      </c>
      <c r="BJ3" s="51">
        <v>0</v>
      </c>
      <c r="BK3" s="51">
        <v>0</v>
      </c>
      <c r="BL3" s="51">
        <v>0</v>
      </c>
      <c r="BM3" s="51">
        <v>0</v>
      </c>
      <c r="BN3" s="51">
        <v>0</v>
      </c>
      <c r="BO3" s="51">
        <v>0</v>
      </c>
      <c r="BP3" s="51">
        <v>0</v>
      </c>
      <c r="BQ3" s="51">
        <v>0</v>
      </c>
      <c r="BR3" s="51">
        <v>0</v>
      </c>
      <c r="BS3" s="51">
        <v>0</v>
      </c>
      <c r="BT3" s="51">
        <v>0</v>
      </c>
      <c r="BU3" s="51">
        <v>0</v>
      </c>
      <c r="BV3" s="51">
        <v>0</v>
      </c>
      <c r="BW3" s="51">
        <v>0</v>
      </c>
      <c r="BX3" s="51">
        <v>0</v>
      </c>
      <c r="BY3" s="51">
        <v>0</v>
      </c>
      <c r="BZ3" s="51">
        <v>0</v>
      </c>
      <c r="CA3" s="51">
        <v>0</v>
      </c>
      <c r="CB3" s="51">
        <v>0</v>
      </c>
      <c r="CC3" s="51">
        <v>0</v>
      </c>
      <c r="CD3" s="51">
        <v>0</v>
      </c>
      <c r="CE3" s="51">
        <v>0</v>
      </c>
      <c r="CF3" s="51">
        <v>0</v>
      </c>
      <c r="CG3" s="51">
        <v>0</v>
      </c>
      <c r="CH3" s="51">
        <v>0</v>
      </c>
    </row>
    <row r="4" spans="1:86" s="33" customFormat="1" x14ac:dyDescent="0.25">
      <c r="A4" s="33" t="s">
        <v>510</v>
      </c>
      <c r="B4" s="33">
        <v>1</v>
      </c>
      <c r="C4" s="53">
        <v>1</v>
      </c>
      <c r="D4" s="53">
        <v>0</v>
      </c>
      <c r="E4" s="53">
        <v>0</v>
      </c>
      <c r="F4" s="53">
        <v>0</v>
      </c>
      <c r="G4" s="53">
        <v>0</v>
      </c>
      <c r="H4" s="53">
        <v>0</v>
      </c>
      <c r="I4" s="53">
        <v>0</v>
      </c>
      <c r="J4" s="53">
        <v>0</v>
      </c>
      <c r="K4" s="53">
        <v>0</v>
      </c>
      <c r="L4" s="53">
        <v>0</v>
      </c>
      <c r="M4" s="53">
        <v>0</v>
      </c>
      <c r="N4" s="53">
        <v>0</v>
      </c>
      <c r="O4" s="53">
        <v>0</v>
      </c>
      <c r="P4" s="53">
        <v>0</v>
      </c>
      <c r="Q4" s="53">
        <v>0</v>
      </c>
      <c r="R4" s="53">
        <v>0</v>
      </c>
      <c r="S4" s="53">
        <v>0</v>
      </c>
      <c r="T4" s="53">
        <v>0</v>
      </c>
      <c r="U4" s="53">
        <v>0</v>
      </c>
      <c r="V4" s="53">
        <v>0</v>
      </c>
      <c r="W4" s="53">
        <v>0</v>
      </c>
      <c r="X4" s="53">
        <v>0</v>
      </c>
      <c r="Y4" s="53">
        <v>0</v>
      </c>
      <c r="Z4" s="53">
        <v>0</v>
      </c>
      <c r="AA4" s="53">
        <v>0</v>
      </c>
      <c r="AB4" s="53">
        <v>0</v>
      </c>
      <c r="AC4" s="53">
        <v>0</v>
      </c>
      <c r="AD4" s="53">
        <v>0</v>
      </c>
      <c r="AE4" s="53">
        <v>0</v>
      </c>
      <c r="AF4" s="53">
        <v>0</v>
      </c>
      <c r="AG4" s="53">
        <v>0</v>
      </c>
      <c r="AH4" s="53">
        <v>0</v>
      </c>
      <c r="AI4" s="53">
        <v>0</v>
      </c>
      <c r="AJ4" s="53">
        <v>0</v>
      </c>
      <c r="AK4" s="53">
        <v>0</v>
      </c>
      <c r="AL4" s="53">
        <v>0</v>
      </c>
      <c r="AM4" s="53">
        <v>0</v>
      </c>
      <c r="AN4" s="53">
        <v>0</v>
      </c>
      <c r="AO4" s="53">
        <v>0</v>
      </c>
      <c r="AP4" s="53">
        <v>0</v>
      </c>
      <c r="AQ4" s="53">
        <v>0</v>
      </c>
      <c r="AR4" s="53">
        <v>0</v>
      </c>
      <c r="AS4" s="53">
        <v>0</v>
      </c>
      <c r="AT4" s="53">
        <v>0</v>
      </c>
      <c r="AU4" s="53">
        <v>0</v>
      </c>
      <c r="AV4" s="53">
        <v>0</v>
      </c>
      <c r="AW4" s="53">
        <v>0</v>
      </c>
      <c r="AX4" s="53">
        <v>0</v>
      </c>
      <c r="AY4" s="53">
        <v>0</v>
      </c>
      <c r="AZ4" s="53">
        <v>0</v>
      </c>
      <c r="BA4" s="53">
        <v>0</v>
      </c>
      <c r="BB4" s="53">
        <v>0</v>
      </c>
      <c r="BC4" s="53">
        <v>0</v>
      </c>
      <c r="BD4" s="53">
        <v>0</v>
      </c>
      <c r="BE4" s="53">
        <v>0</v>
      </c>
      <c r="BF4" s="53">
        <v>0</v>
      </c>
      <c r="BG4" s="53">
        <v>0</v>
      </c>
      <c r="BH4" s="53">
        <v>0</v>
      </c>
      <c r="BI4" s="53">
        <v>0</v>
      </c>
      <c r="BJ4" s="53">
        <v>0</v>
      </c>
      <c r="BK4" s="53">
        <v>0</v>
      </c>
      <c r="BL4" s="53">
        <v>0</v>
      </c>
      <c r="BM4" s="53">
        <v>0</v>
      </c>
      <c r="BN4" s="53">
        <v>0</v>
      </c>
      <c r="BO4" s="53">
        <v>0</v>
      </c>
      <c r="BP4" s="53">
        <v>0</v>
      </c>
      <c r="BQ4" s="53">
        <v>0</v>
      </c>
      <c r="BR4" s="53">
        <v>0</v>
      </c>
      <c r="BS4" s="53">
        <v>0</v>
      </c>
      <c r="BT4" s="53">
        <v>0</v>
      </c>
      <c r="BU4" s="53">
        <v>0</v>
      </c>
      <c r="BV4" s="53">
        <v>0</v>
      </c>
      <c r="BW4" s="53">
        <v>0</v>
      </c>
      <c r="BX4" s="53">
        <v>0</v>
      </c>
      <c r="BY4" s="53">
        <v>0</v>
      </c>
      <c r="BZ4" s="53">
        <v>0</v>
      </c>
      <c r="CA4" s="53">
        <v>0</v>
      </c>
      <c r="CB4" s="53">
        <v>0</v>
      </c>
      <c r="CC4" s="53">
        <v>0</v>
      </c>
      <c r="CD4" s="53">
        <v>0</v>
      </c>
      <c r="CE4" s="53">
        <v>0</v>
      </c>
      <c r="CF4" s="53">
        <v>0</v>
      </c>
      <c r="CG4" s="53">
        <v>0</v>
      </c>
      <c r="CH4" s="53">
        <v>0</v>
      </c>
    </row>
    <row r="5" spans="1:86" x14ac:dyDescent="0.25">
      <c r="A5" t="s">
        <v>511</v>
      </c>
      <c r="B5">
        <v>1</v>
      </c>
      <c r="C5" s="51">
        <v>1</v>
      </c>
      <c r="D5" s="51">
        <v>0</v>
      </c>
      <c r="E5" s="51">
        <v>0</v>
      </c>
      <c r="F5" s="51">
        <v>0</v>
      </c>
      <c r="G5" s="51">
        <v>0</v>
      </c>
      <c r="H5" s="51">
        <v>0</v>
      </c>
      <c r="I5" s="51">
        <v>0</v>
      </c>
      <c r="J5" s="51">
        <v>0</v>
      </c>
      <c r="K5" s="51">
        <v>0</v>
      </c>
      <c r="L5" s="51">
        <v>0</v>
      </c>
      <c r="M5" s="51">
        <v>0</v>
      </c>
      <c r="N5" s="51">
        <v>0</v>
      </c>
      <c r="O5" s="51">
        <v>0</v>
      </c>
      <c r="P5" s="51">
        <v>0</v>
      </c>
      <c r="Q5" s="51">
        <v>0</v>
      </c>
      <c r="R5" s="51">
        <v>0</v>
      </c>
      <c r="S5" s="51">
        <v>0</v>
      </c>
      <c r="T5" s="51">
        <v>0</v>
      </c>
      <c r="U5" s="51">
        <v>0</v>
      </c>
      <c r="V5" s="51">
        <v>0</v>
      </c>
      <c r="W5" s="51">
        <v>0</v>
      </c>
      <c r="X5" s="51">
        <v>0</v>
      </c>
      <c r="Y5" s="51">
        <v>0</v>
      </c>
      <c r="Z5" s="51">
        <v>0</v>
      </c>
      <c r="AA5" s="51">
        <v>0</v>
      </c>
      <c r="AB5" s="51">
        <v>0</v>
      </c>
      <c r="AC5" s="51">
        <v>0</v>
      </c>
      <c r="AD5" s="51">
        <v>0</v>
      </c>
      <c r="AE5" s="51">
        <v>0</v>
      </c>
      <c r="AF5" s="51">
        <v>0</v>
      </c>
      <c r="AG5" s="51">
        <v>0</v>
      </c>
      <c r="AH5" s="51">
        <v>0</v>
      </c>
      <c r="AI5" s="51">
        <v>0</v>
      </c>
      <c r="AJ5" s="51">
        <v>0</v>
      </c>
      <c r="AK5" s="51">
        <v>0</v>
      </c>
      <c r="AL5" s="51">
        <v>0</v>
      </c>
      <c r="AM5" s="51">
        <v>0</v>
      </c>
      <c r="AN5" s="51">
        <v>0</v>
      </c>
      <c r="AO5" s="51">
        <v>0</v>
      </c>
      <c r="AP5" s="51">
        <v>0</v>
      </c>
      <c r="AQ5" s="51">
        <v>0</v>
      </c>
      <c r="AR5" s="51">
        <v>0</v>
      </c>
      <c r="AS5" s="51">
        <v>0</v>
      </c>
      <c r="AT5" s="51">
        <v>0</v>
      </c>
      <c r="AU5" s="51">
        <v>0</v>
      </c>
      <c r="AV5" s="51">
        <v>0</v>
      </c>
      <c r="AW5" s="51">
        <v>0</v>
      </c>
      <c r="AX5" s="51">
        <v>0</v>
      </c>
      <c r="AY5" s="51">
        <v>0</v>
      </c>
      <c r="AZ5" s="51">
        <v>0</v>
      </c>
      <c r="BA5" s="51">
        <v>0</v>
      </c>
      <c r="BB5" s="51">
        <v>0</v>
      </c>
      <c r="BC5" s="51">
        <v>0</v>
      </c>
      <c r="BD5" s="51">
        <v>0</v>
      </c>
      <c r="BE5" s="51">
        <v>0</v>
      </c>
      <c r="BF5" s="51">
        <v>0</v>
      </c>
      <c r="BG5" s="51">
        <v>0</v>
      </c>
      <c r="BH5" s="51">
        <v>0</v>
      </c>
      <c r="BI5" s="51">
        <v>0</v>
      </c>
      <c r="BJ5" s="51">
        <v>0</v>
      </c>
      <c r="BK5" s="51">
        <v>0</v>
      </c>
      <c r="BL5" s="51">
        <v>0</v>
      </c>
      <c r="BM5" s="51">
        <v>0</v>
      </c>
      <c r="BN5" s="51">
        <v>0</v>
      </c>
      <c r="BO5" s="51">
        <v>0</v>
      </c>
      <c r="BP5" s="51">
        <v>0</v>
      </c>
      <c r="BQ5" s="51">
        <v>0</v>
      </c>
      <c r="BR5" s="51">
        <v>0</v>
      </c>
      <c r="BS5" s="51">
        <v>0</v>
      </c>
      <c r="BT5" s="51">
        <v>0</v>
      </c>
      <c r="BU5" s="51">
        <v>0</v>
      </c>
      <c r="BV5" s="51">
        <v>0</v>
      </c>
      <c r="BW5" s="51">
        <v>0</v>
      </c>
      <c r="BX5" s="51">
        <v>0</v>
      </c>
      <c r="BY5" s="51">
        <v>0</v>
      </c>
      <c r="BZ5" s="51">
        <v>0</v>
      </c>
      <c r="CA5" s="51">
        <v>0</v>
      </c>
      <c r="CB5" s="51">
        <v>0</v>
      </c>
      <c r="CC5" s="51">
        <v>0</v>
      </c>
      <c r="CD5" s="51">
        <v>0</v>
      </c>
      <c r="CE5" s="51">
        <v>0</v>
      </c>
      <c r="CF5" s="51">
        <v>0</v>
      </c>
      <c r="CG5" s="51">
        <v>0</v>
      </c>
      <c r="CH5" s="51">
        <v>0</v>
      </c>
    </row>
    <row r="6" spans="1:86" s="33" customFormat="1" x14ac:dyDescent="0.25">
      <c r="A6" s="33" t="s">
        <v>512</v>
      </c>
      <c r="B6" s="33">
        <v>1</v>
      </c>
      <c r="C6" s="53">
        <v>1</v>
      </c>
      <c r="D6" s="53">
        <v>0</v>
      </c>
      <c r="E6" s="53">
        <v>0</v>
      </c>
      <c r="F6" s="53">
        <v>0</v>
      </c>
      <c r="G6" s="53">
        <v>0</v>
      </c>
      <c r="H6" s="53">
        <v>0</v>
      </c>
      <c r="I6" s="53">
        <v>0</v>
      </c>
      <c r="J6" s="53">
        <v>0</v>
      </c>
      <c r="K6" s="53">
        <v>0</v>
      </c>
      <c r="L6" s="53">
        <v>0</v>
      </c>
      <c r="M6" s="53">
        <v>0</v>
      </c>
      <c r="N6" s="53">
        <v>0</v>
      </c>
      <c r="O6" s="53">
        <v>0</v>
      </c>
      <c r="P6" s="53">
        <v>0</v>
      </c>
      <c r="Q6" s="53">
        <v>0</v>
      </c>
      <c r="R6" s="53">
        <v>0</v>
      </c>
      <c r="S6" s="53">
        <v>0</v>
      </c>
      <c r="T6" s="53">
        <v>0</v>
      </c>
      <c r="U6" s="53">
        <v>0</v>
      </c>
      <c r="V6" s="53">
        <v>0</v>
      </c>
      <c r="W6" s="53">
        <v>0</v>
      </c>
      <c r="X6" s="53">
        <v>0</v>
      </c>
      <c r="Y6" s="53">
        <v>0</v>
      </c>
      <c r="Z6" s="53">
        <v>0</v>
      </c>
      <c r="AA6" s="53">
        <v>0</v>
      </c>
      <c r="AB6" s="53">
        <v>0</v>
      </c>
      <c r="AC6" s="53">
        <v>0</v>
      </c>
      <c r="AD6" s="53">
        <v>0</v>
      </c>
      <c r="AE6" s="53">
        <v>0</v>
      </c>
      <c r="AF6" s="53">
        <v>0</v>
      </c>
      <c r="AG6" s="53">
        <v>0</v>
      </c>
      <c r="AH6" s="53">
        <v>0</v>
      </c>
      <c r="AI6" s="53">
        <v>0</v>
      </c>
      <c r="AJ6" s="53">
        <v>0</v>
      </c>
      <c r="AK6" s="53">
        <v>0</v>
      </c>
      <c r="AL6" s="53">
        <v>0</v>
      </c>
      <c r="AM6" s="53">
        <v>0</v>
      </c>
      <c r="AN6" s="53">
        <v>0</v>
      </c>
      <c r="AO6" s="53">
        <v>0</v>
      </c>
      <c r="AP6" s="53">
        <v>0</v>
      </c>
      <c r="AQ6" s="53">
        <v>0</v>
      </c>
      <c r="AR6" s="53">
        <v>0</v>
      </c>
      <c r="AS6" s="53">
        <v>0</v>
      </c>
      <c r="AT6" s="53">
        <v>0</v>
      </c>
      <c r="AU6" s="53">
        <v>0</v>
      </c>
      <c r="AV6" s="53">
        <v>0</v>
      </c>
      <c r="AW6" s="53">
        <v>0</v>
      </c>
      <c r="AX6" s="53">
        <v>0</v>
      </c>
      <c r="AY6" s="53">
        <v>0</v>
      </c>
      <c r="AZ6" s="53">
        <v>0</v>
      </c>
      <c r="BA6" s="53">
        <v>0</v>
      </c>
      <c r="BB6" s="53">
        <v>0</v>
      </c>
      <c r="BC6" s="53">
        <v>0</v>
      </c>
      <c r="BD6" s="53">
        <v>0</v>
      </c>
      <c r="BE6" s="53">
        <v>0</v>
      </c>
      <c r="BF6" s="53">
        <v>0</v>
      </c>
      <c r="BG6" s="53">
        <v>0</v>
      </c>
      <c r="BH6" s="53">
        <v>0</v>
      </c>
      <c r="BI6" s="53">
        <v>0</v>
      </c>
      <c r="BJ6" s="53">
        <v>0</v>
      </c>
      <c r="BK6" s="53">
        <v>0</v>
      </c>
      <c r="BL6" s="53">
        <v>0</v>
      </c>
      <c r="BM6" s="53">
        <v>0</v>
      </c>
      <c r="BN6" s="53">
        <v>0</v>
      </c>
      <c r="BO6" s="53">
        <v>0</v>
      </c>
      <c r="BP6" s="53">
        <v>0</v>
      </c>
      <c r="BQ6" s="53">
        <v>0</v>
      </c>
      <c r="BR6" s="53">
        <v>0</v>
      </c>
      <c r="BS6" s="53">
        <v>0</v>
      </c>
      <c r="BT6" s="53">
        <v>0</v>
      </c>
      <c r="BU6" s="53">
        <v>0</v>
      </c>
      <c r="BV6" s="53">
        <v>0</v>
      </c>
      <c r="BW6" s="53">
        <v>0</v>
      </c>
      <c r="BX6" s="53">
        <v>0</v>
      </c>
      <c r="BY6" s="53">
        <v>0</v>
      </c>
      <c r="BZ6" s="53">
        <v>0</v>
      </c>
      <c r="CA6" s="53">
        <v>0</v>
      </c>
      <c r="CB6" s="53">
        <v>0</v>
      </c>
      <c r="CC6" s="53">
        <v>0</v>
      </c>
      <c r="CD6" s="53">
        <v>0</v>
      </c>
      <c r="CE6" s="53">
        <v>0</v>
      </c>
      <c r="CF6" s="53">
        <v>0</v>
      </c>
      <c r="CG6" s="53">
        <v>0</v>
      </c>
      <c r="CH6" s="53">
        <v>0</v>
      </c>
    </row>
    <row r="7" spans="1:86" x14ac:dyDescent="0.25">
      <c r="A7" t="s">
        <v>513</v>
      </c>
      <c r="B7">
        <v>1</v>
      </c>
      <c r="C7" s="51">
        <v>1</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1">
        <v>0</v>
      </c>
      <c r="V7" s="51">
        <v>0</v>
      </c>
      <c r="W7" s="51">
        <v>0</v>
      </c>
      <c r="X7" s="51">
        <v>0</v>
      </c>
      <c r="Y7" s="51">
        <v>0</v>
      </c>
      <c r="Z7" s="51">
        <v>0</v>
      </c>
      <c r="AA7" s="51">
        <v>0</v>
      </c>
      <c r="AB7" s="51">
        <v>0</v>
      </c>
      <c r="AC7" s="51">
        <v>0</v>
      </c>
      <c r="AD7" s="51">
        <v>0</v>
      </c>
      <c r="AE7" s="51">
        <v>0</v>
      </c>
      <c r="AF7" s="51">
        <v>0</v>
      </c>
      <c r="AG7" s="51">
        <v>0</v>
      </c>
      <c r="AH7" s="51">
        <v>0</v>
      </c>
      <c r="AI7" s="51">
        <v>0</v>
      </c>
      <c r="AJ7" s="51">
        <v>0</v>
      </c>
      <c r="AK7" s="51">
        <v>0</v>
      </c>
      <c r="AL7" s="51">
        <v>0</v>
      </c>
      <c r="AM7" s="51">
        <v>0</v>
      </c>
      <c r="AN7" s="51">
        <v>0</v>
      </c>
      <c r="AO7" s="51">
        <v>0</v>
      </c>
      <c r="AP7" s="51">
        <v>0</v>
      </c>
      <c r="AQ7" s="51">
        <v>0</v>
      </c>
      <c r="AR7" s="51">
        <v>0</v>
      </c>
      <c r="AS7" s="51">
        <v>0</v>
      </c>
      <c r="AT7" s="51">
        <v>0</v>
      </c>
      <c r="AU7" s="51">
        <v>0</v>
      </c>
      <c r="AV7" s="51">
        <v>0</v>
      </c>
      <c r="AW7" s="51">
        <v>0</v>
      </c>
      <c r="AX7" s="51">
        <v>0</v>
      </c>
      <c r="AY7" s="51">
        <v>0</v>
      </c>
      <c r="AZ7" s="51">
        <v>0</v>
      </c>
      <c r="BA7" s="51">
        <v>0</v>
      </c>
      <c r="BB7" s="51">
        <v>0</v>
      </c>
      <c r="BC7" s="51">
        <v>0</v>
      </c>
      <c r="BD7" s="51">
        <v>0</v>
      </c>
      <c r="BE7" s="51">
        <v>0</v>
      </c>
      <c r="BF7" s="51">
        <v>0</v>
      </c>
      <c r="BG7" s="51">
        <v>0</v>
      </c>
      <c r="BH7" s="51">
        <v>0</v>
      </c>
      <c r="BI7" s="51">
        <v>0</v>
      </c>
      <c r="BJ7" s="51">
        <v>0</v>
      </c>
      <c r="BK7" s="51">
        <v>0</v>
      </c>
      <c r="BL7" s="51">
        <v>0</v>
      </c>
      <c r="BM7" s="51">
        <v>0</v>
      </c>
      <c r="BN7" s="51">
        <v>0</v>
      </c>
      <c r="BO7" s="51">
        <v>0</v>
      </c>
      <c r="BP7" s="51">
        <v>0</v>
      </c>
      <c r="BQ7" s="51">
        <v>0</v>
      </c>
      <c r="BR7" s="51">
        <v>0</v>
      </c>
      <c r="BS7" s="51">
        <v>0</v>
      </c>
      <c r="BT7" s="51">
        <v>0</v>
      </c>
      <c r="BU7" s="51">
        <v>0</v>
      </c>
      <c r="BV7" s="51">
        <v>0</v>
      </c>
      <c r="BW7" s="51">
        <v>0</v>
      </c>
      <c r="BX7" s="51">
        <v>0</v>
      </c>
      <c r="BY7" s="51">
        <v>0</v>
      </c>
      <c r="BZ7" s="51">
        <v>0</v>
      </c>
      <c r="CA7" s="51">
        <v>0</v>
      </c>
      <c r="CB7" s="51">
        <v>0</v>
      </c>
      <c r="CC7" s="51">
        <v>0</v>
      </c>
      <c r="CD7" s="51">
        <v>0</v>
      </c>
      <c r="CE7" s="51">
        <v>0</v>
      </c>
      <c r="CF7" s="51">
        <v>0</v>
      </c>
      <c r="CG7" s="51">
        <v>0</v>
      </c>
      <c r="CH7" s="51">
        <v>0</v>
      </c>
    </row>
    <row r="8" spans="1:86" s="33" customFormat="1" x14ac:dyDescent="0.25">
      <c r="A8" s="33" t="s">
        <v>514</v>
      </c>
      <c r="B8" s="33">
        <v>22</v>
      </c>
      <c r="C8" s="53">
        <v>0.032670630279270856</v>
      </c>
      <c r="D8" s="53">
        <v>0.03577250085026687</v>
      </c>
      <c r="E8" s="53">
        <v>0.038815207613104044</v>
      </c>
      <c r="F8" s="53">
        <v>0.041736434523489914</v>
      </c>
      <c r="G8" s="53">
        <v>0.044472300753867995</v>
      </c>
      <c r="H8" s="53">
        <v>0.04695963059460718</v>
      </c>
      <c r="I8" s="53">
        <v>0.049138349706746354</v>
      </c>
      <c r="J8" s="53">
        <v>0.05095388266517441</v>
      </c>
      <c r="K8" s="53">
        <v>0.0523594190940591</v>
      </c>
      <c r="L8" s="53">
        <v>0.05331791740298305</v>
      </c>
      <c r="M8" s="53">
        <v>0.05380372651643025</v>
      </c>
      <c r="N8" s="53">
        <v>0.05380372651643025</v>
      </c>
      <c r="O8" s="53">
        <v>0.054917454925072544</v>
      </c>
      <c r="P8" s="53">
        <v>0.053930201666880874</v>
      </c>
      <c r="Q8" s="53">
        <v>0.052482499145129646</v>
      </c>
      <c r="R8" s="53">
        <v>0.050612500197948745</v>
      </c>
      <c r="S8" s="53">
        <v>0.048368419512445394</v>
      </c>
      <c r="T8" s="53">
        <v>0.04580646977648404</v>
      </c>
      <c r="U8" s="53">
        <v>0.04298852755919461</v>
      </c>
      <c r="V8" s="53">
        <v>0.03997966384149717</v>
      </c>
      <c r="W8" s="53">
        <v>0.03684567587577488</v>
      </c>
      <c r="X8" s="53">
        <v>0.03365074918764898</v>
      </c>
      <c r="Y8" s="53">
        <v>0</v>
      </c>
      <c r="Z8" s="53">
        <v>0</v>
      </c>
      <c r="AA8" s="53">
        <v>0</v>
      </c>
      <c r="AB8" s="53">
        <v>0</v>
      </c>
      <c r="AC8" s="53">
        <v>0</v>
      </c>
      <c r="AD8" s="53">
        <v>0</v>
      </c>
      <c r="AE8" s="53">
        <v>0</v>
      </c>
      <c r="AF8" s="53">
        <v>0</v>
      </c>
      <c r="AG8" s="53">
        <v>0</v>
      </c>
      <c r="AH8" s="53">
        <v>0</v>
      </c>
      <c r="AI8" s="53">
        <v>0</v>
      </c>
      <c r="AJ8" s="53">
        <v>0</v>
      </c>
      <c r="AK8" s="53">
        <v>0</v>
      </c>
      <c r="AL8" s="53">
        <v>0</v>
      </c>
      <c r="AM8" s="53">
        <v>0</v>
      </c>
      <c r="AN8" s="53">
        <v>0</v>
      </c>
      <c r="AO8" s="53">
        <v>0</v>
      </c>
      <c r="AP8" s="53">
        <v>0</v>
      </c>
      <c r="AQ8" s="53">
        <v>0</v>
      </c>
      <c r="AR8" s="53">
        <v>0</v>
      </c>
      <c r="AS8" s="53">
        <v>0</v>
      </c>
      <c r="AT8" s="53">
        <v>0</v>
      </c>
      <c r="AU8" s="53">
        <v>0</v>
      </c>
      <c r="AV8" s="53">
        <v>0</v>
      </c>
      <c r="AW8" s="53">
        <v>0</v>
      </c>
      <c r="AX8" s="53">
        <v>0</v>
      </c>
      <c r="AY8" s="53">
        <v>0</v>
      </c>
      <c r="AZ8" s="53">
        <v>0</v>
      </c>
      <c r="BA8" s="53">
        <v>0</v>
      </c>
      <c r="BB8" s="53">
        <v>0</v>
      </c>
      <c r="BC8" s="53">
        <v>0</v>
      </c>
      <c r="BD8" s="53">
        <v>0</v>
      </c>
      <c r="BE8" s="53">
        <v>0</v>
      </c>
      <c r="BF8" s="53">
        <v>0</v>
      </c>
      <c r="BG8" s="53">
        <v>0</v>
      </c>
      <c r="BH8" s="53">
        <v>0</v>
      </c>
      <c r="BI8" s="53">
        <v>0</v>
      </c>
      <c r="BJ8" s="53">
        <v>0</v>
      </c>
      <c r="BK8" s="53">
        <v>0</v>
      </c>
      <c r="BL8" s="53">
        <v>0</v>
      </c>
      <c r="BM8" s="53">
        <v>0</v>
      </c>
      <c r="BN8" s="53">
        <v>0</v>
      </c>
      <c r="BO8" s="53">
        <v>0</v>
      </c>
      <c r="BP8" s="53">
        <v>0</v>
      </c>
      <c r="BQ8" s="53">
        <v>0</v>
      </c>
      <c r="BR8" s="53">
        <v>0</v>
      </c>
      <c r="BS8" s="53">
        <v>0</v>
      </c>
      <c r="BT8" s="53">
        <v>0</v>
      </c>
      <c r="BU8" s="53">
        <v>0</v>
      </c>
      <c r="BV8" s="53">
        <v>0</v>
      </c>
      <c r="BW8" s="53">
        <v>0</v>
      </c>
      <c r="BX8" s="53">
        <v>0</v>
      </c>
      <c r="BY8" s="53">
        <v>0</v>
      </c>
      <c r="BZ8" s="53">
        <v>0</v>
      </c>
      <c r="CA8" s="53">
        <v>0</v>
      </c>
      <c r="CB8" s="53">
        <v>0</v>
      </c>
      <c r="CC8" s="53">
        <v>0</v>
      </c>
      <c r="CD8" s="53">
        <v>0</v>
      </c>
      <c r="CE8" s="53">
        <v>0</v>
      </c>
      <c r="CF8" s="53">
        <v>0</v>
      </c>
      <c r="CG8" s="53">
        <v>0</v>
      </c>
      <c r="CH8" s="53">
        <v>0</v>
      </c>
    </row>
    <row r="9" spans="1:86" x14ac:dyDescent="0.25">
      <c r="A9" t="s">
        <v>515</v>
      </c>
      <c r="B9">
        <v>18</v>
      </c>
      <c r="C9" s="51">
        <v>0</v>
      </c>
      <c r="D9" s="51">
        <v>0</v>
      </c>
      <c r="E9" s="51">
        <v>0</v>
      </c>
      <c r="F9" s="51">
        <v>0</v>
      </c>
      <c r="G9" s="51">
        <v>0.2979003056309176</v>
      </c>
      <c r="H9" s="51">
        <v>0.20931027264325017</v>
      </c>
      <c r="I9" s="51">
        <v>0.14706527454278925</v>
      </c>
      <c r="J9" s="51">
        <v>0.10333078593428241</v>
      </c>
      <c r="K9" s="51">
        <v>0.07260212415875174</v>
      </c>
      <c r="L9" s="51">
        <v>0.05101159721861752</v>
      </c>
      <c r="M9" s="51">
        <v>0.03584169307642481</v>
      </c>
      <c r="N9" s="51">
        <v>0.025183037439098114</v>
      </c>
      <c r="O9" s="51">
        <v>0.01822489061847481</v>
      </c>
      <c r="P9" s="51">
        <v>0.01280514572204745</v>
      </c>
      <c r="Q9" s="51">
        <v>0.00899713256970936</v>
      </c>
      <c r="R9" s="51">
        <v>0.006321551994332307</v>
      </c>
      <c r="S9" s="51">
        <v>0.00444163952319508</v>
      </c>
      <c r="T9" s="51">
        <v>0.0031207781999889</v>
      </c>
      <c r="U9" s="51">
        <v>0.002192716568435082</v>
      </c>
      <c r="V9" s="51">
        <v>0.001540643275932531</v>
      </c>
      <c r="W9" s="51">
        <v>0.001082484502486393</v>
      </c>
      <c r="X9" s="51">
        <v>0.0007605736619425768</v>
      </c>
      <c r="Y9" s="51">
        <v>0</v>
      </c>
      <c r="Z9" s="51">
        <v>0</v>
      </c>
      <c r="AA9" s="51">
        <v>0</v>
      </c>
      <c r="AB9" s="51">
        <v>0</v>
      </c>
      <c r="AC9" s="51">
        <v>0</v>
      </c>
      <c r="AD9" s="51">
        <v>0</v>
      </c>
      <c r="AE9" s="51">
        <v>0</v>
      </c>
      <c r="AF9" s="51">
        <v>0</v>
      </c>
      <c r="AG9" s="51">
        <v>0</v>
      </c>
      <c r="AH9" s="51">
        <v>0</v>
      </c>
      <c r="AI9" s="51">
        <v>0</v>
      </c>
      <c r="AJ9" s="51">
        <v>0</v>
      </c>
      <c r="AK9" s="51">
        <v>0</v>
      </c>
      <c r="AL9" s="51">
        <v>0</v>
      </c>
      <c r="AM9" s="51">
        <v>0</v>
      </c>
      <c r="AN9" s="51">
        <v>0</v>
      </c>
      <c r="AO9" s="51">
        <v>0</v>
      </c>
      <c r="AP9" s="51">
        <v>0</v>
      </c>
      <c r="AQ9" s="51">
        <v>0</v>
      </c>
      <c r="AR9" s="51">
        <v>0</v>
      </c>
      <c r="AS9" s="51">
        <v>0</v>
      </c>
      <c r="AT9" s="51">
        <v>0</v>
      </c>
      <c r="AU9" s="51">
        <v>0</v>
      </c>
      <c r="AV9" s="51">
        <v>0</v>
      </c>
      <c r="AW9" s="51">
        <v>0</v>
      </c>
      <c r="AX9" s="51">
        <v>0</v>
      </c>
      <c r="AY9" s="51">
        <v>0</v>
      </c>
      <c r="AZ9" s="51">
        <v>0</v>
      </c>
      <c r="BA9" s="51">
        <v>0</v>
      </c>
      <c r="BB9" s="51">
        <v>0</v>
      </c>
      <c r="BC9" s="51">
        <v>0</v>
      </c>
      <c r="BD9" s="51">
        <v>0</v>
      </c>
      <c r="BE9" s="51">
        <v>0</v>
      </c>
      <c r="BF9" s="51">
        <v>0</v>
      </c>
      <c r="BG9" s="51">
        <v>0</v>
      </c>
      <c r="BH9" s="51">
        <v>0</v>
      </c>
      <c r="BI9" s="51">
        <v>0</v>
      </c>
      <c r="BJ9" s="51">
        <v>0</v>
      </c>
      <c r="BK9" s="51">
        <v>0</v>
      </c>
      <c r="BL9" s="51">
        <v>0</v>
      </c>
      <c r="BM9" s="51">
        <v>0</v>
      </c>
      <c r="BN9" s="51">
        <v>0</v>
      </c>
      <c r="BO9" s="51">
        <v>0</v>
      </c>
      <c r="BP9" s="51">
        <v>0</v>
      </c>
      <c r="BQ9" s="51">
        <v>0</v>
      </c>
      <c r="BR9" s="51">
        <v>0</v>
      </c>
      <c r="BS9" s="51">
        <v>0</v>
      </c>
      <c r="BT9" s="51">
        <v>0</v>
      </c>
      <c r="BU9" s="51">
        <v>0</v>
      </c>
      <c r="BV9" s="51">
        <v>0</v>
      </c>
      <c r="BW9" s="51">
        <v>0</v>
      </c>
      <c r="BX9" s="51">
        <v>0</v>
      </c>
      <c r="BY9" s="51">
        <v>0</v>
      </c>
      <c r="BZ9" s="51">
        <v>0</v>
      </c>
      <c r="CA9" s="51">
        <v>0</v>
      </c>
      <c r="CB9" s="51">
        <v>0</v>
      </c>
      <c r="CC9" s="51">
        <v>0</v>
      </c>
      <c r="CD9" s="51">
        <v>0</v>
      </c>
      <c r="CE9" s="51">
        <v>0</v>
      </c>
      <c r="CF9" s="51">
        <v>0</v>
      </c>
      <c r="CG9" s="51">
        <v>0</v>
      </c>
      <c r="CH9" s="51">
        <v>0</v>
      </c>
    </row>
    <row r="10" spans="1:86" s="33" customFormat="1" x14ac:dyDescent="0.25">
      <c r="A10" s="33" t="s">
        <v>516</v>
      </c>
      <c r="B10" s="33">
        <v>3</v>
      </c>
      <c r="C10" s="53">
        <v>0.3333333333333333</v>
      </c>
      <c r="D10" s="53">
        <v>0.3333333333333333</v>
      </c>
      <c r="E10" s="53">
        <v>0.3333333333333333</v>
      </c>
      <c r="F10" s="53">
        <v>0</v>
      </c>
      <c r="G10" s="53">
        <v>0</v>
      </c>
      <c r="H10" s="53">
        <v>0</v>
      </c>
      <c r="I10" s="53">
        <v>0</v>
      </c>
      <c r="J10" s="53">
        <v>0</v>
      </c>
      <c r="K10" s="53">
        <v>0</v>
      </c>
      <c r="L10" s="53">
        <v>0</v>
      </c>
      <c r="M10" s="53">
        <v>0</v>
      </c>
      <c r="N10" s="53">
        <v>0</v>
      </c>
      <c r="O10" s="53">
        <v>0</v>
      </c>
      <c r="P10" s="53">
        <v>0</v>
      </c>
      <c r="Q10" s="53">
        <v>0</v>
      </c>
      <c r="R10" s="53">
        <v>0</v>
      </c>
      <c r="S10" s="53">
        <v>0</v>
      </c>
      <c r="T10" s="53">
        <v>0</v>
      </c>
      <c r="U10" s="53">
        <v>0</v>
      </c>
      <c r="V10" s="53">
        <v>0</v>
      </c>
      <c r="W10" s="53">
        <v>0</v>
      </c>
      <c r="X10" s="53">
        <v>0</v>
      </c>
      <c r="Y10" s="53">
        <v>0</v>
      </c>
      <c r="Z10" s="53">
        <v>0</v>
      </c>
      <c r="AA10" s="53">
        <v>0</v>
      </c>
      <c r="AB10" s="53">
        <v>0</v>
      </c>
      <c r="AC10" s="53">
        <v>0</v>
      </c>
      <c r="AD10" s="53">
        <v>0</v>
      </c>
      <c r="AE10" s="53">
        <v>0</v>
      </c>
      <c r="AF10" s="53">
        <v>0</v>
      </c>
      <c r="AG10" s="53">
        <v>0</v>
      </c>
      <c r="AH10" s="53">
        <v>0</v>
      </c>
      <c r="AI10" s="53">
        <v>0</v>
      </c>
      <c r="AJ10" s="53">
        <v>0</v>
      </c>
      <c r="AK10" s="53">
        <v>0</v>
      </c>
      <c r="AL10" s="53">
        <v>0</v>
      </c>
      <c r="AM10" s="53">
        <v>0</v>
      </c>
      <c r="AN10" s="53">
        <v>0</v>
      </c>
      <c r="AO10" s="53">
        <v>0</v>
      </c>
      <c r="AP10" s="53">
        <v>0</v>
      </c>
      <c r="AQ10" s="53">
        <v>0</v>
      </c>
      <c r="AR10" s="53">
        <v>0</v>
      </c>
      <c r="AS10" s="53">
        <v>0</v>
      </c>
      <c r="AT10" s="53">
        <v>0</v>
      </c>
      <c r="AU10" s="53">
        <v>0</v>
      </c>
      <c r="AV10" s="53">
        <v>0</v>
      </c>
      <c r="AW10" s="53">
        <v>0</v>
      </c>
      <c r="AX10" s="53">
        <v>0</v>
      </c>
      <c r="AY10" s="53">
        <v>0</v>
      </c>
      <c r="AZ10" s="53">
        <v>0</v>
      </c>
      <c r="BA10" s="53">
        <v>0</v>
      </c>
      <c r="BB10" s="53">
        <v>0</v>
      </c>
      <c r="BC10" s="53">
        <v>0</v>
      </c>
      <c r="BD10" s="53">
        <v>0</v>
      </c>
      <c r="BE10" s="53">
        <v>0</v>
      </c>
      <c r="BF10" s="53">
        <v>0</v>
      </c>
      <c r="BG10" s="53">
        <v>0</v>
      </c>
      <c r="BH10" s="53">
        <v>0</v>
      </c>
      <c r="BI10" s="53">
        <v>0</v>
      </c>
      <c r="BJ10" s="53">
        <v>0</v>
      </c>
      <c r="BK10" s="53">
        <v>0</v>
      </c>
      <c r="BL10" s="53">
        <v>0</v>
      </c>
      <c r="BM10" s="53">
        <v>0</v>
      </c>
      <c r="BN10" s="53">
        <v>0</v>
      </c>
      <c r="BO10" s="53">
        <v>0</v>
      </c>
      <c r="BP10" s="53">
        <v>0</v>
      </c>
      <c r="BQ10" s="53">
        <v>0</v>
      </c>
      <c r="BR10" s="53">
        <v>0</v>
      </c>
      <c r="BS10" s="53">
        <v>0</v>
      </c>
      <c r="BT10" s="53">
        <v>0</v>
      </c>
      <c r="BU10" s="53">
        <v>0</v>
      </c>
      <c r="BV10" s="53">
        <v>0</v>
      </c>
      <c r="BW10" s="53">
        <v>0</v>
      </c>
      <c r="BX10" s="53">
        <v>0</v>
      </c>
      <c r="BY10" s="53">
        <v>0</v>
      </c>
      <c r="BZ10" s="53">
        <v>0</v>
      </c>
      <c r="CA10" s="53">
        <v>0</v>
      </c>
      <c r="CB10" s="53">
        <v>0</v>
      </c>
      <c r="CC10" s="53">
        <v>0</v>
      </c>
      <c r="CD10" s="53">
        <v>0</v>
      </c>
      <c r="CE10" s="53">
        <v>0</v>
      </c>
      <c r="CF10" s="53">
        <v>0</v>
      </c>
      <c r="CG10" s="53">
        <v>0</v>
      </c>
      <c r="CH10" s="53">
        <v>0</v>
      </c>
    </row>
    <row r="11" spans="1:86" x14ac:dyDescent="0.25">
      <c r="A11" t="s">
        <v>517</v>
      </c>
      <c r="B11">
        <v>6</v>
      </c>
      <c r="C11" s="51">
        <v>0.16666666666666666</v>
      </c>
      <c r="D11" s="51">
        <v>0.16666666666666666</v>
      </c>
      <c r="E11" s="51">
        <v>0.16666666666666666</v>
      </c>
      <c r="F11" s="51">
        <v>0.16666666666666666</v>
      </c>
      <c r="G11" s="51">
        <v>0.16666666666666666</v>
      </c>
      <c r="H11" s="51">
        <v>0.16666666666666666</v>
      </c>
      <c r="I11" s="51">
        <v>0</v>
      </c>
      <c r="J11" s="51">
        <v>0</v>
      </c>
      <c r="K11" s="51">
        <v>0</v>
      </c>
      <c r="L11" s="51">
        <v>0</v>
      </c>
      <c r="M11" s="51">
        <v>0</v>
      </c>
      <c r="N11" s="51">
        <v>0</v>
      </c>
      <c r="O11" s="51">
        <v>0</v>
      </c>
      <c r="P11" s="51">
        <v>0</v>
      </c>
      <c r="Q11" s="51">
        <v>0</v>
      </c>
      <c r="R11" s="51">
        <v>0</v>
      </c>
      <c r="S11" s="51">
        <v>0</v>
      </c>
      <c r="T11" s="51">
        <v>0</v>
      </c>
      <c r="U11" s="51">
        <v>0</v>
      </c>
      <c r="V11" s="51">
        <v>0</v>
      </c>
      <c r="W11" s="51">
        <v>0</v>
      </c>
      <c r="X11" s="51">
        <v>0</v>
      </c>
      <c r="Y11" s="51">
        <v>0</v>
      </c>
      <c r="Z11" s="51">
        <v>0</v>
      </c>
      <c r="AA11" s="51">
        <v>0</v>
      </c>
      <c r="AB11" s="51">
        <v>0</v>
      </c>
      <c r="AC11" s="51">
        <v>0</v>
      </c>
      <c r="AD11" s="51">
        <v>0</v>
      </c>
      <c r="AE11" s="51">
        <v>0</v>
      </c>
      <c r="AF11" s="51">
        <v>0</v>
      </c>
      <c r="AG11" s="51">
        <v>0</v>
      </c>
      <c r="AH11" s="51">
        <v>0</v>
      </c>
      <c r="AI11" s="51">
        <v>0</v>
      </c>
      <c r="AJ11" s="51">
        <v>0</v>
      </c>
      <c r="AK11" s="51">
        <v>0</v>
      </c>
      <c r="AL11" s="51">
        <v>0</v>
      </c>
      <c r="AM11" s="51">
        <v>0</v>
      </c>
      <c r="AN11" s="51">
        <v>0</v>
      </c>
      <c r="AO11" s="51">
        <v>0</v>
      </c>
      <c r="AP11" s="51">
        <v>0</v>
      </c>
      <c r="AQ11" s="51">
        <v>0</v>
      </c>
      <c r="AR11" s="51">
        <v>0</v>
      </c>
      <c r="AS11" s="51">
        <v>0</v>
      </c>
      <c r="AT11" s="51">
        <v>0</v>
      </c>
      <c r="AU11" s="51">
        <v>0</v>
      </c>
      <c r="AV11" s="51">
        <v>0</v>
      </c>
      <c r="AW11" s="51">
        <v>0</v>
      </c>
      <c r="AX11" s="51">
        <v>0</v>
      </c>
      <c r="AY11" s="51">
        <v>0</v>
      </c>
      <c r="AZ11" s="51">
        <v>0</v>
      </c>
      <c r="BA11" s="51">
        <v>0</v>
      </c>
      <c r="BB11" s="51">
        <v>0</v>
      </c>
      <c r="BC11" s="51">
        <v>0</v>
      </c>
      <c r="BD11" s="51">
        <v>0</v>
      </c>
      <c r="BE11" s="51">
        <v>0</v>
      </c>
      <c r="BF11" s="51">
        <v>0</v>
      </c>
      <c r="BG11" s="51">
        <v>0</v>
      </c>
      <c r="BH11" s="51">
        <v>0</v>
      </c>
      <c r="BI11" s="51">
        <v>0</v>
      </c>
      <c r="BJ11" s="51">
        <v>0</v>
      </c>
      <c r="BK11" s="51">
        <v>0</v>
      </c>
      <c r="BL11" s="51">
        <v>0</v>
      </c>
      <c r="BM11" s="51">
        <v>0</v>
      </c>
      <c r="BN11" s="51">
        <v>0</v>
      </c>
      <c r="BO11" s="51">
        <v>0</v>
      </c>
      <c r="BP11" s="51">
        <v>0</v>
      </c>
      <c r="BQ11" s="51">
        <v>0</v>
      </c>
      <c r="BR11" s="51">
        <v>0</v>
      </c>
      <c r="BS11" s="51">
        <v>0</v>
      </c>
      <c r="BT11" s="51">
        <v>0</v>
      </c>
      <c r="BU11" s="51">
        <v>0</v>
      </c>
      <c r="BV11" s="51">
        <v>0</v>
      </c>
      <c r="BW11" s="51">
        <v>0</v>
      </c>
      <c r="BX11" s="51">
        <v>0</v>
      </c>
      <c r="BY11" s="51">
        <v>0</v>
      </c>
      <c r="BZ11" s="51">
        <v>0</v>
      </c>
      <c r="CA11" s="51">
        <v>0</v>
      </c>
      <c r="CB11" s="51">
        <v>0</v>
      </c>
      <c r="CC11" s="51">
        <v>0</v>
      </c>
      <c r="CD11" s="51">
        <v>0</v>
      </c>
      <c r="CE11" s="51">
        <v>0</v>
      </c>
      <c r="CF11" s="51">
        <v>0</v>
      </c>
      <c r="CG11" s="51">
        <v>0</v>
      </c>
      <c r="CH11" s="51">
        <v>0</v>
      </c>
    </row>
    <row r="12" spans="1:86" s="33" customFormat="1" x14ac:dyDescent="0.25">
      <c r="A12" s="33" t="s">
        <v>518</v>
      </c>
      <c r="B12" s="33">
        <v>6</v>
      </c>
      <c r="C12" s="53">
        <v>0</v>
      </c>
      <c r="D12" s="53">
        <v>0</v>
      </c>
      <c r="E12" s="53">
        <v>0</v>
      </c>
      <c r="F12" s="53">
        <v>0</v>
      </c>
      <c r="G12" s="53">
        <v>0</v>
      </c>
      <c r="H12" s="53">
        <v>0</v>
      </c>
      <c r="I12" s="53">
        <v>0</v>
      </c>
      <c r="J12" s="53">
        <v>0</v>
      </c>
      <c r="K12" s="53">
        <v>0</v>
      </c>
      <c r="L12" s="53">
        <v>0</v>
      </c>
      <c r="M12" s="53">
        <v>0</v>
      </c>
      <c r="N12" s="53">
        <v>0.16666666666666666</v>
      </c>
      <c r="O12" s="53">
        <v>0.17166666666666666</v>
      </c>
      <c r="P12" s="53">
        <v>0.17166666666666666</v>
      </c>
      <c r="Q12" s="53">
        <v>0.17166666666666666</v>
      </c>
      <c r="R12" s="53">
        <v>0.17166666666666666</v>
      </c>
      <c r="S12" s="53">
        <v>0.17166666666666666</v>
      </c>
      <c r="T12" s="53">
        <v>0</v>
      </c>
      <c r="U12" s="53">
        <v>0</v>
      </c>
      <c r="V12" s="53">
        <v>0</v>
      </c>
      <c r="W12" s="53">
        <v>0</v>
      </c>
      <c r="X12" s="53">
        <v>0</v>
      </c>
      <c r="Y12" s="53">
        <v>0</v>
      </c>
      <c r="Z12" s="53">
        <v>0</v>
      </c>
      <c r="AA12" s="53">
        <v>0</v>
      </c>
      <c r="AB12" s="53">
        <v>0</v>
      </c>
      <c r="AC12" s="53">
        <v>0</v>
      </c>
      <c r="AD12" s="53">
        <v>0</v>
      </c>
      <c r="AE12" s="53">
        <v>0</v>
      </c>
      <c r="AF12" s="53">
        <v>0</v>
      </c>
      <c r="AG12" s="53">
        <v>0</v>
      </c>
      <c r="AH12" s="53">
        <v>0</v>
      </c>
      <c r="AI12" s="53">
        <v>0</v>
      </c>
      <c r="AJ12" s="53">
        <v>0</v>
      </c>
      <c r="AK12" s="53">
        <v>0</v>
      </c>
      <c r="AL12" s="53">
        <v>0</v>
      </c>
      <c r="AM12" s="53">
        <v>0</v>
      </c>
      <c r="AN12" s="53">
        <v>0</v>
      </c>
      <c r="AO12" s="53">
        <v>0</v>
      </c>
      <c r="AP12" s="53">
        <v>0</v>
      </c>
      <c r="AQ12" s="53">
        <v>0</v>
      </c>
      <c r="AR12" s="53">
        <v>0</v>
      </c>
      <c r="AS12" s="53">
        <v>0</v>
      </c>
      <c r="AT12" s="53">
        <v>0</v>
      </c>
      <c r="AU12" s="53">
        <v>0</v>
      </c>
      <c r="AV12" s="53">
        <v>0</v>
      </c>
      <c r="AW12" s="53">
        <v>0</v>
      </c>
      <c r="AX12" s="53">
        <v>0</v>
      </c>
      <c r="AY12" s="53">
        <v>0</v>
      </c>
      <c r="AZ12" s="53">
        <v>0</v>
      </c>
      <c r="BA12" s="53">
        <v>0</v>
      </c>
      <c r="BB12" s="53">
        <v>0</v>
      </c>
      <c r="BC12" s="53">
        <v>0</v>
      </c>
      <c r="BD12" s="53">
        <v>0</v>
      </c>
      <c r="BE12" s="53">
        <v>0</v>
      </c>
      <c r="BF12" s="53">
        <v>0</v>
      </c>
      <c r="BG12" s="53">
        <v>0</v>
      </c>
      <c r="BH12" s="53">
        <v>0</v>
      </c>
      <c r="BI12" s="53">
        <v>0</v>
      </c>
      <c r="BJ12" s="53">
        <v>0</v>
      </c>
      <c r="BK12" s="53">
        <v>0</v>
      </c>
      <c r="BL12" s="53">
        <v>0</v>
      </c>
      <c r="BM12" s="53">
        <v>0</v>
      </c>
      <c r="BN12" s="53">
        <v>0</v>
      </c>
      <c r="BO12" s="53">
        <v>0</v>
      </c>
      <c r="BP12" s="53">
        <v>0</v>
      </c>
      <c r="BQ12" s="53">
        <v>0</v>
      </c>
      <c r="BR12" s="53">
        <v>0</v>
      </c>
      <c r="BS12" s="53">
        <v>0</v>
      </c>
      <c r="BT12" s="53">
        <v>0</v>
      </c>
      <c r="BU12" s="53">
        <v>0</v>
      </c>
      <c r="BV12" s="53">
        <v>0</v>
      </c>
      <c r="BW12" s="53">
        <v>0</v>
      </c>
      <c r="BX12" s="53">
        <v>0</v>
      </c>
      <c r="BY12" s="53">
        <v>0</v>
      </c>
      <c r="BZ12" s="53">
        <v>0</v>
      </c>
      <c r="CA12" s="53">
        <v>0</v>
      </c>
      <c r="CB12" s="53">
        <v>0</v>
      </c>
      <c r="CC12" s="53">
        <v>0</v>
      </c>
      <c r="CD12" s="53">
        <v>0</v>
      </c>
      <c r="CE12" s="53">
        <v>0</v>
      </c>
      <c r="CF12" s="53">
        <v>0</v>
      </c>
      <c r="CG12" s="53">
        <v>0</v>
      </c>
      <c r="CH12" s="53">
        <v>0</v>
      </c>
    </row>
    <row r="13" spans="1:86" x14ac:dyDescent="0.25">
      <c r="A13" t="s">
        <v>519</v>
      </c>
      <c r="B13">
        <v>6</v>
      </c>
      <c r="C13" s="51">
        <v>0</v>
      </c>
      <c r="D13" s="51">
        <v>0</v>
      </c>
      <c r="E13" s="51">
        <v>0</v>
      </c>
      <c r="F13" s="51">
        <v>0</v>
      </c>
      <c r="G13" s="51">
        <v>0</v>
      </c>
      <c r="H13" s="51">
        <v>0</v>
      </c>
      <c r="I13" s="51">
        <v>0</v>
      </c>
      <c r="J13" s="51">
        <v>0</v>
      </c>
      <c r="K13" s="51">
        <v>0</v>
      </c>
      <c r="L13" s="51">
        <v>0</v>
      </c>
      <c r="M13" s="51">
        <v>0</v>
      </c>
      <c r="N13" s="51">
        <v>0.16666666666666666</v>
      </c>
      <c r="O13" s="51">
        <v>0.17166666666666666</v>
      </c>
      <c r="P13" s="51">
        <v>0.17166666666666666</v>
      </c>
      <c r="Q13" s="51">
        <v>0.17166666666666666</v>
      </c>
      <c r="R13" s="51">
        <v>0.17166666666666666</v>
      </c>
      <c r="S13" s="51">
        <v>0.17166666666666666</v>
      </c>
      <c r="T13" s="51">
        <v>0</v>
      </c>
      <c r="U13" s="51">
        <v>0</v>
      </c>
      <c r="V13" s="51">
        <v>0</v>
      </c>
      <c r="W13" s="51">
        <v>0</v>
      </c>
      <c r="X13" s="51">
        <v>0</v>
      </c>
      <c r="Y13" s="51">
        <v>0</v>
      </c>
      <c r="Z13" s="51">
        <v>0</v>
      </c>
      <c r="AA13" s="51">
        <v>0</v>
      </c>
      <c r="AB13" s="51">
        <v>0</v>
      </c>
      <c r="AC13" s="51">
        <v>0</v>
      </c>
      <c r="AD13" s="51">
        <v>0</v>
      </c>
      <c r="AE13" s="51">
        <v>0</v>
      </c>
      <c r="AF13" s="51">
        <v>0</v>
      </c>
      <c r="AG13" s="51">
        <v>0</v>
      </c>
      <c r="AH13" s="51">
        <v>0</v>
      </c>
      <c r="AI13" s="51">
        <v>0</v>
      </c>
      <c r="AJ13" s="51">
        <v>0</v>
      </c>
      <c r="AK13" s="51">
        <v>0</v>
      </c>
      <c r="AL13" s="51">
        <v>0</v>
      </c>
      <c r="AM13" s="51">
        <v>0</v>
      </c>
      <c r="AN13" s="51">
        <v>0</v>
      </c>
      <c r="AO13" s="51">
        <v>0</v>
      </c>
      <c r="AP13" s="51">
        <v>0</v>
      </c>
      <c r="AQ13" s="51">
        <v>0</v>
      </c>
      <c r="AR13" s="51">
        <v>0</v>
      </c>
      <c r="AS13" s="51">
        <v>0</v>
      </c>
      <c r="AT13" s="51">
        <v>0</v>
      </c>
      <c r="AU13" s="51">
        <v>0</v>
      </c>
      <c r="AV13" s="51">
        <v>0</v>
      </c>
      <c r="AW13" s="51">
        <v>0</v>
      </c>
      <c r="AX13" s="51">
        <v>0</v>
      </c>
      <c r="AY13" s="51">
        <v>0</v>
      </c>
      <c r="AZ13" s="51">
        <v>0</v>
      </c>
      <c r="BA13" s="51">
        <v>0</v>
      </c>
      <c r="BB13" s="51">
        <v>0</v>
      </c>
      <c r="BC13" s="51">
        <v>0</v>
      </c>
      <c r="BD13" s="51">
        <v>0</v>
      </c>
      <c r="BE13" s="51">
        <v>0</v>
      </c>
      <c r="BF13" s="51">
        <v>0</v>
      </c>
      <c r="BG13" s="51">
        <v>0</v>
      </c>
      <c r="BH13" s="51">
        <v>0</v>
      </c>
      <c r="BI13" s="51">
        <v>0</v>
      </c>
      <c r="BJ13" s="51">
        <v>0</v>
      </c>
      <c r="BK13" s="51">
        <v>0</v>
      </c>
      <c r="BL13" s="51">
        <v>0</v>
      </c>
      <c r="BM13" s="51">
        <v>0</v>
      </c>
      <c r="BN13" s="51">
        <v>0</v>
      </c>
      <c r="BO13" s="51">
        <v>0</v>
      </c>
      <c r="BP13" s="51">
        <v>0</v>
      </c>
      <c r="BQ13" s="51">
        <v>0</v>
      </c>
      <c r="BR13" s="51">
        <v>0</v>
      </c>
      <c r="BS13" s="51">
        <v>0</v>
      </c>
      <c r="BT13" s="51">
        <v>0</v>
      </c>
      <c r="BU13" s="51">
        <v>0</v>
      </c>
      <c r="BV13" s="51">
        <v>0</v>
      </c>
      <c r="BW13" s="51">
        <v>0</v>
      </c>
      <c r="BX13" s="51">
        <v>0</v>
      </c>
      <c r="BY13" s="51">
        <v>0</v>
      </c>
      <c r="BZ13" s="51">
        <v>0</v>
      </c>
      <c r="CA13" s="51">
        <v>0</v>
      </c>
      <c r="CB13" s="51">
        <v>0</v>
      </c>
      <c r="CC13" s="51">
        <v>0</v>
      </c>
      <c r="CD13" s="51">
        <v>0</v>
      </c>
      <c r="CE13" s="51">
        <v>0</v>
      </c>
      <c r="CF13" s="51">
        <v>0</v>
      </c>
      <c r="CG13" s="51">
        <v>0</v>
      </c>
      <c r="CH13" s="51">
        <v>0</v>
      </c>
    </row>
    <row r="14" spans="1:86" s="33" customFormat="1" x14ac:dyDescent="0.25">
      <c r="A14" s="33" t="s">
        <v>520</v>
      </c>
      <c r="B14" s="33">
        <v>6</v>
      </c>
      <c r="C14" s="53">
        <v>0</v>
      </c>
      <c r="D14" s="53">
        <v>0</v>
      </c>
      <c r="E14" s="53">
        <v>0</v>
      </c>
      <c r="F14" s="53">
        <v>0</v>
      </c>
      <c r="G14" s="53">
        <v>0</v>
      </c>
      <c r="H14" s="53">
        <v>0</v>
      </c>
      <c r="I14" s="53">
        <v>0</v>
      </c>
      <c r="J14" s="53">
        <v>0</v>
      </c>
      <c r="K14" s="53">
        <v>0</v>
      </c>
      <c r="L14" s="53">
        <v>0</v>
      </c>
      <c r="M14" s="53">
        <v>0</v>
      </c>
      <c r="N14" s="53">
        <v>0.16666666666666666</v>
      </c>
      <c r="O14" s="53">
        <v>0.17166666666666666</v>
      </c>
      <c r="P14" s="53">
        <v>0.17166666666666666</v>
      </c>
      <c r="Q14" s="53">
        <v>0.17166666666666666</v>
      </c>
      <c r="R14" s="53">
        <v>0.17166666666666666</v>
      </c>
      <c r="S14" s="53">
        <v>0.17166666666666666</v>
      </c>
      <c r="T14" s="53">
        <v>0</v>
      </c>
      <c r="U14" s="53">
        <v>0</v>
      </c>
      <c r="V14" s="53">
        <v>0</v>
      </c>
      <c r="W14" s="53">
        <v>0</v>
      </c>
      <c r="X14" s="53">
        <v>0</v>
      </c>
      <c r="Y14" s="53">
        <v>0</v>
      </c>
      <c r="Z14" s="53">
        <v>0</v>
      </c>
      <c r="AA14" s="53">
        <v>0</v>
      </c>
      <c r="AB14" s="53">
        <v>0</v>
      </c>
      <c r="AC14" s="53">
        <v>0</v>
      </c>
      <c r="AD14" s="53">
        <v>0</v>
      </c>
      <c r="AE14" s="53">
        <v>0</v>
      </c>
      <c r="AF14" s="53">
        <v>0</v>
      </c>
      <c r="AG14" s="53">
        <v>0</v>
      </c>
      <c r="AH14" s="53">
        <v>0</v>
      </c>
      <c r="AI14" s="53">
        <v>0</v>
      </c>
      <c r="AJ14" s="53">
        <v>0</v>
      </c>
      <c r="AK14" s="53">
        <v>0</v>
      </c>
      <c r="AL14" s="53">
        <v>0</v>
      </c>
      <c r="AM14" s="53">
        <v>0</v>
      </c>
      <c r="AN14" s="53">
        <v>0</v>
      </c>
      <c r="AO14" s="53">
        <v>0</v>
      </c>
      <c r="AP14" s="53">
        <v>0</v>
      </c>
      <c r="AQ14" s="53">
        <v>0</v>
      </c>
      <c r="AR14" s="53">
        <v>0</v>
      </c>
      <c r="AS14" s="53">
        <v>0</v>
      </c>
      <c r="AT14" s="53">
        <v>0</v>
      </c>
      <c r="AU14" s="53">
        <v>0</v>
      </c>
      <c r="AV14" s="53">
        <v>0</v>
      </c>
      <c r="AW14" s="53">
        <v>0</v>
      </c>
      <c r="AX14" s="53">
        <v>0</v>
      </c>
      <c r="AY14" s="53">
        <v>0</v>
      </c>
      <c r="AZ14" s="53">
        <v>0</v>
      </c>
      <c r="BA14" s="53">
        <v>0</v>
      </c>
      <c r="BB14" s="53">
        <v>0</v>
      </c>
      <c r="BC14" s="53">
        <v>0</v>
      </c>
      <c r="BD14" s="53">
        <v>0</v>
      </c>
      <c r="BE14" s="53">
        <v>0</v>
      </c>
      <c r="BF14" s="53">
        <v>0</v>
      </c>
      <c r="BG14" s="53">
        <v>0</v>
      </c>
      <c r="BH14" s="53">
        <v>0</v>
      </c>
      <c r="BI14" s="53">
        <v>0</v>
      </c>
      <c r="BJ14" s="53">
        <v>0</v>
      </c>
      <c r="BK14" s="53">
        <v>0</v>
      </c>
      <c r="BL14" s="53">
        <v>0</v>
      </c>
      <c r="BM14" s="53">
        <v>0</v>
      </c>
      <c r="BN14" s="53">
        <v>0</v>
      </c>
      <c r="BO14" s="53">
        <v>0</v>
      </c>
      <c r="BP14" s="53">
        <v>0</v>
      </c>
      <c r="BQ14" s="53">
        <v>0</v>
      </c>
      <c r="BR14" s="53">
        <v>0</v>
      </c>
      <c r="BS14" s="53">
        <v>0</v>
      </c>
      <c r="BT14" s="53">
        <v>0</v>
      </c>
      <c r="BU14" s="53">
        <v>0</v>
      </c>
      <c r="BV14" s="53">
        <v>0</v>
      </c>
      <c r="BW14" s="53">
        <v>0</v>
      </c>
      <c r="BX14" s="53">
        <v>0</v>
      </c>
      <c r="BY14" s="53">
        <v>0</v>
      </c>
      <c r="BZ14" s="53">
        <v>0</v>
      </c>
      <c r="CA14" s="53">
        <v>0</v>
      </c>
      <c r="CB14" s="53">
        <v>0</v>
      </c>
      <c r="CC14" s="53">
        <v>0</v>
      </c>
      <c r="CD14" s="53">
        <v>0</v>
      </c>
      <c r="CE14" s="53">
        <v>0</v>
      </c>
      <c r="CF14" s="53">
        <v>0</v>
      </c>
      <c r="CG14" s="53">
        <v>0</v>
      </c>
      <c r="CH14" s="53">
        <v>0</v>
      </c>
    </row>
    <row r="15" spans="1:86" x14ac:dyDescent="0.25">
      <c r="A15" t="s">
        <v>521</v>
      </c>
      <c r="B15">
        <v>3</v>
      </c>
      <c r="C15" s="51">
        <v>0</v>
      </c>
      <c r="D15" s="51">
        <v>0</v>
      </c>
      <c r="E15" s="51">
        <v>0</v>
      </c>
      <c r="F15" s="51">
        <v>0</v>
      </c>
      <c r="G15" s="51">
        <v>0</v>
      </c>
      <c r="H15" s="51">
        <v>0</v>
      </c>
      <c r="I15" s="51">
        <v>0</v>
      </c>
      <c r="J15" s="51">
        <v>0</v>
      </c>
      <c r="K15" s="51">
        <v>0</v>
      </c>
      <c r="L15" s="51">
        <v>0</v>
      </c>
      <c r="M15" s="51">
        <v>0</v>
      </c>
      <c r="N15" s="51">
        <v>0</v>
      </c>
      <c r="O15" s="51">
        <v>0</v>
      </c>
      <c r="P15" s="51">
        <v>0</v>
      </c>
      <c r="Q15" s="51">
        <v>0.3433333333333333</v>
      </c>
      <c r="R15" s="51">
        <v>0.3433333333333333</v>
      </c>
      <c r="S15" s="51">
        <v>0.3433333333333333</v>
      </c>
      <c r="T15" s="51">
        <v>0</v>
      </c>
      <c r="U15" s="51">
        <v>0</v>
      </c>
      <c r="V15" s="51">
        <v>0</v>
      </c>
      <c r="W15" s="51">
        <v>0</v>
      </c>
      <c r="X15" s="51">
        <v>0</v>
      </c>
      <c r="Y15" s="51">
        <v>0</v>
      </c>
      <c r="Z15" s="51">
        <v>0</v>
      </c>
      <c r="AA15" s="51">
        <v>0</v>
      </c>
      <c r="AB15" s="51">
        <v>0</v>
      </c>
      <c r="AC15" s="51">
        <v>0</v>
      </c>
      <c r="AD15" s="51">
        <v>0</v>
      </c>
      <c r="AE15" s="51">
        <v>0</v>
      </c>
      <c r="AF15" s="51">
        <v>0</v>
      </c>
      <c r="AG15" s="51">
        <v>0</v>
      </c>
      <c r="AH15" s="51">
        <v>0</v>
      </c>
      <c r="AI15" s="51">
        <v>0</v>
      </c>
      <c r="AJ15" s="51">
        <v>0</v>
      </c>
      <c r="AK15" s="51">
        <v>0</v>
      </c>
      <c r="AL15" s="51">
        <v>0</v>
      </c>
      <c r="AM15" s="51">
        <v>0</v>
      </c>
      <c r="AN15" s="51">
        <v>0</v>
      </c>
      <c r="AO15" s="51">
        <v>0</v>
      </c>
      <c r="AP15" s="51">
        <v>0</v>
      </c>
      <c r="AQ15" s="51">
        <v>0</v>
      </c>
      <c r="AR15" s="51">
        <v>0</v>
      </c>
      <c r="AS15" s="51">
        <v>0</v>
      </c>
      <c r="AT15" s="51">
        <v>0</v>
      </c>
      <c r="AU15" s="51">
        <v>0</v>
      </c>
      <c r="AV15" s="51">
        <v>0</v>
      </c>
      <c r="AW15" s="51">
        <v>0</v>
      </c>
      <c r="AX15" s="51">
        <v>0</v>
      </c>
      <c r="AY15" s="51">
        <v>0</v>
      </c>
      <c r="AZ15" s="51">
        <v>0</v>
      </c>
      <c r="BA15" s="51">
        <v>0</v>
      </c>
      <c r="BB15" s="51">
        <v>0</v>
      </c>
      <c r="BC15" s="51">
        <v>0</v>
      </c>
      <c r="BD15" s="51">
        <v>0</v>
      </c>
      <c r="BE15" s="51">
        <v>0</v>
      </c>
      <c r="BF15" s="51">
        <v>0</v>
      </c>
      <c r="BG15" s="51">
        <v>0</v>
      </c>
      <c r="BH15" s="51">
        <v>0</v>
      </c>
      <c r="BI15" s="51">
        <v>0</v>
      </c>
      <c r="BJ15" s="51">
        <v>0</v>
      </c>
      <c r="BK15" s="51">
        <v>0</v>
      </c>
      <c r="BL15" s="51">
        <v>0</v>
      </c>
      <c r="BM15" s="51">
        <v>0</v>
      </c>
      <c r="BN15" s="51">
        <v>0</v>
      </c>
      <c r="BO15" s="51">
        <v>0</v>
      </c>
      <c r="BP15" s="51">
        <v>0</v>
      </c>
      <c r="BQ15" s="51">
        <v>0</v>
      </c>
      <c r="BR15" s="51">
        <v>0</v>
      </c>
      <c r="BS15" s="51">
        <v>0</v>
      </c>
      <c r="BT15" s="51">
        <v>0</v>
      </c>
      <c r="BU15" s="51">
        <v>0</v>
      </c>
      <c r="BV15" s="51">
        <v>0</v>
      </c>
      <c r="BW15" s="51">
        <v>0</v>
      </c>
      <c r="BX15" s="51">
        <v>0</v>
      </c>
      <c r="BY15" s="51">
        <v>0</v>
      </c>
      <c r="BZ15" s="51">
        <v>0</v>
      </c>
      <c r="CA15" s="51">
        <v>0</v>
      </c>
      <c r="CB15" s="51">
        <v>0</v>
      </c>
      <c r="CC15" s="51">
        <v>0</v>
      </c>
      <c r="CD15" s="51">
        <v>0</v>
      </c>
      <c r="CE15" s="51">
        <v>0</v>
      </c>
      <c r="CF15" s="51">
        <v>0</v>
      </c>
      <c r="CG15" s="51">
        <v>0</v>
      </c>
      <c r="CH15" s="51">
        <v>0</v>
      </c>
    </row>
    <row r="16" spans="1:86" s="33" customFormat="1" x14ac:dyDescent="0.25">
      <c r="A16" s="33" t="s">
        <v>522</v>
      </c>
      <c r="B16" s="33">
        <v>22</v>
      </c>
      <c r="C16" s="53">
        <v>0.045454545454545456</v>
      </c>
      <c r="D16" s="53">
        <v>0.045454545454545456</v>
      </c>
      <c r="E16" s="53">
        <v>0.045454545454545456</v>
      </c>
      <c r="F16" s="53">
        <v>0.045454545454545456</v>
      </c>
      <c r="G16" s="53">
        <v>0.045454545454545456</v>
      </c>
      <c r="H16" s="53">
        <v>0.045454545454545456</v>
      </c>
      <c r="I16" s="53">
        <v>0.045454545454545456</v>
      </c>
      <c r="J16" s="53">
        <v>0.045454545454545456</v>
      </c>
      <c r="K16" s="53">
        <v>0.045454545454545456</v>
      </c>
      <c r="L16" s="53">
        <v>0.045454545454545456</v>
      </c>
      <c r="M16" s="53">
        <v>0.045454545454545456</v>
      </c>
      <c r="N16" s="53">
        <v>0.045454545454545456</v>
      </c>
      <c r="O16" s="53">
        <v>0.04681818181818182</v>
      </c>
      <c r="P16" s="53">
        <v>0.04681818181818182</v>
      </c>
      <c r="Q16" s="53">
        <v>0.04681818181818182</v>
      </c>
      <c r="R16" s="53">
        <v>0.04681818181818182</v>
      </c>
      <c r="S16" s="53">
        <v>0.04681818181818182</v>
      </c>
      <c r="T16" s="53">
        <v>0.04681818181818182</v>
      </c>
      <c r="U16" s="53">
        <v>0.04681818181818182</v>
      </c>
      <c r="V16" s="53">
        <v>0.04681818181818182</v>
      </c>
      <c r="W16" s="53">
        <v>0.04681818181818182</v>
      </c>
      <c r="X16" s="53">
        <v>0.04681818181818182</v>
      </c>
      <c r="Y16" s="53">
        <v>0</v>
      </c>
      <c r="Z16" s="53">
        <v>0</v>
      </c>
      <c r="AA16" s="53">
        <v>0</v>
      </c>
      <c r="AB16" s="53">
        <v>0</v>
      </c>
      <c r="AC16" s="53">
        <v>0</v>
      </c>
      <c r="AD16" s="53">
        <v>0</v>
      </c>
      <c r="AE16" s="53">
        <v>0</v>
      </c>
      <c r="AF16" s="53">
        <v>0</v>
      </c>
      <c r="AG16" s="53">
        <v>0</v>
      </c>
      <c r="AH16" s="53">
        <v>0</v>
      </c>
      <c r="AI16" s="53">
        <v>0</v>
      </c>
      <c r="AJ16" s="53">
        <v>0</v>
      </c>
      <c r="AK16" s="53">
        <v>0</v>
      </c>
      <c r="AL16" s="53">
        <v>0</v>
      </c>
      <c r="AM16" s="53">
        <v>0</v>
      </c>
      <c r="AN16" s="53">
        <v>0</v>
      </c>
      <c r="AO16" s="53">
        <v>0</v>
      </c>
      <c r="AP16" s="53">
        <v>0</v>
      </c>
      <c r="AQ16" s="53">
        <v>0</v>
      </c>
      <c r="AR16" s="53">
        <v>0</v>
      </c>
      <c r="AS16" s="53">
        <v>0</v>
      </c>
      <c r="AT16" s="53">
        <v>0</v>
      </c>
      <c r="AU16" s="53">
        <v>0</v>
      </c>
      <c r="AV16" s="53">
        <v>0</v>
      </c>
      <c r="AW16" s="53">
        <v>0</v>
      </c>
      <c r="AX16" s="53">
        <v>0</v>
      </c>
      <c r="AY16" s="53">
        <v>0</v>
      </c>
      <c r="AZ16" s="53">
        <v>0</v>
      </c>
      <c r="BA16" s="53">
        <v>0</v>
      </c>
      <c r="BB16" s="53">
        <v>0</v>
      </c>
      <c r="BC16" s="53">
        <v>0</v>
      </c>
      <c r="BD16" s="53">
        <v>0</v>
      </c>
      <c r="BE16" s="53">
        <v>0</v>
      </c>
      <c r="BF16" s="53">
        <v>0</v>
      </c>
      <c r="BG16" s="53">
        <v>0</v>
      </c>
      <c r="BH16" s="53">
        <v>0</v>
      </c>
      <c r="BI16" s="53">
        <v>0</v>
      </c>
      <c r="BJ16" s="53">
        <v>0</v>
      </c>
      <c r="BK16" s="53">
        <v>0</v>
      </c>
      <c r="BL16" s="53">
        <v>0</v>
      </c>
      <c r="BM16" s="53">
        <v>0</v>
      </c>
      <c r="BN16" s="53">
        <v>0</v>
      </c>
      <c r="BO16" s="53">
        <v>0</v>
      </c>
      <c r="BP16" s="53">
        <v>0</v>
      </c>
      <c r="BQ16" s="53">
        <v>0</v>
      </c>
      <c r="BR16" s="53">
        <v>0</v>
      </c>
      <c r="BS16" s="53">
        <v>0</v>
      </c>
      <c r="BT16" s="53">
        <v>0</v>
      </c>
      <c r="BU16" s="53">
        <v>0</v>
      </c>
      <c r="BV16" s="53">
        <v>0</v>
      </c>
      <c r="BW16" s="53">
        <v>0</v>
      </c>
      <c r="BX16" s="53">
        <v>0</v>
      </c>
      <c r="BY16" s="53">
        <v>0</v>
      </c>
      <c r="BZ16" s="53">
        <v>0</v>
      </c>
      <c r="CA16" s="53">
        <v>0</v>
      </c>
      <c r="CB16" s="53">
        <v>0</v>
      </c>
      <c r="CC16" s="53">
        <v>0</v>
      </c>
      <c r="CD16" s="53">
        <v>0</v>
      </c>
      <c r="CE16" s="53">
        <v>0</v>
      </c>
      <c r="CF16" s="53">
        <v>0</v>
      </c>
      <c r="CG16" s="53">
        <v>0</v>
      </c>
      <c r="CH16" s="53">
        <v>0</v>
      </c>
    </row>
    <row r="17" spans="1:86" x14ac:dyDescent="0.25">
      <c r="A17" t="s">
        <v>523</v>
      </c>
      <c r="B17">
        <v>22</v>
      </c>
      <c r="C17" s="51">
        <v>0.045454545454545456</v>
      </c>
      <c r="D17" s="51">
        <v>0.045454545454545456</v>
      </c>
      <c r="E17" s="51">
        <v>0.045454545454545456</v>
      </c>
      <c r="F17" s="51">
        <v>0.045454545454545456</v>
      </c>
      <c r="G17" s="51">
        <v>0.045454545454545456</v>
      </c>
      <c r="H17" s="51">
        <v>0.045454545454545456</v>
      </c>
      <c r="I17" s="51">
        <v>0.045454545454545456</v>
      </c>
      <c r="J17" s="51">
        <v>0.045454545454545456</v>
      </c>
      <c r="K17" s="51">
        <v>0.045454545454545456</v>
      </c>
      <c r="L17" s="51">
        <v>0.045454545454545456</v>
      </c>
      <c r="M17" s="51">
        <v>0.045454545454545456</v>
      </c>
      <c r="N17" s="51">
        <v>0.045454545454545456</v>
      </c>
      <c r="O17" s="51">
        <v>0.04681818181818182</v>
      </c>
      <c r="P17" s="51">
        <v>0.04681818181818182</v>
      </c>
      <c r="Q17" s="51">
        <v>0.04681818181818182</v>
      </c>
      <c r="R17" s="51">
        <v>0.04681818181818182</v>
      </c>
      <c r="S17" s="51">
        <v>0.04681818181818182</v>
      </c>
      <c r="T17" s="51">
        <v>0.04681818181818182</v>
      </c>
      <c r="U17" s="51">
        <v>0.04681818181818182</v>
      </c>
      <c r="V17" s="51">
        <v>0.04681818181818182</v>
      </c>
      <c r="W17" s="51">
        <v>0.04681818181818182</v>
      </c>
      <c r="X17" s="51">
        <v>0.04681818181818182</v>
      </c>
      <c r="Y17" s="51">
        <v>0</v>
      </c>
      <c r="Z17" s="51">
        <v>0</v>
      </c>
      <c r="AA17" s="51">
        <v>0</v>
      </c>
      <c r="AB17" s="51">
        <v>0</v>
      </c>
      <c r="AC17" s="51">
        <v>0</v>
      </c>
      <c r="AD17" s="51">
        <v>0</v>
      </c>
      <c r="AE17" s="51">
        <v>0</v>
      </c>
      <c r="AF17" s="51">
        <v>0</v>
      </c>
      <c r="AG17" s="51">
        <v>0</v>
      </c>
      <c r="AH17" s="51">
        <v>0</v>
      </c>
      <c r="AI17" s="51">
        <v>0</v>
      </c>
      <c r="AJ17" s="51">
        <v>0</v>
      </c>
      <c r="AK17" s="51">
        <v>0</v>
      </c>
      <c r="AL17" s="51">
        <v>0</v>
      </c>
      <c r="AM17" s="51">
        <v>0</v>
      </c>
      <c r="AN17" s="51">
        <v>0</v>
      </c>
      <c r="AO17" s="51">
        <v>0</v>
      </c>
      <c r="AP17" s="51">
        <v>0</v>
      </c>
      <c r="AQ17" s="51">
        <v>0</v>
      </c>
      <c r="AR17" s="51">
        <v>0</v>
      </c>
      <c r="AS17" s="51">
        <v>0</v>
      </c>
      <c r="AT17" s="51">
        <v>0</v>
      </c>
      <c r="AU17" s="51">
        <v>0</v>
      </c>
      <c r="AV17" s="51">
        <v>0</v>
      </c>
      <c r="AW17" s="51">
        <v>0</v>
      </c>
      <c r="AX17" s="51">
        <v>0</v>
      </c>
      <c r="AY17" s="51">
        <v>0</v>
      </c>
      <c r="AZ17" s="51">
        <v>0</v>
      </c>
      <c r="BA17" s="51">
        <v>0</v>
      </c>
      <c r="BB17" s="51">
        <v>0</v>
      </c>
      <c r="BC17" s="51">
        <v>0</v>
      </c>
      <c r="BD17" s="51">
        <v>0</v>
      </c>
      <c r="BE17" s="51">
        <v>0</v>
      </c>
      <c r="BF17" s="51">
        <v>0</v>
      </c>
      <c r="BG17" s="51">
        <v>0</v>
      </c>
      <c r="BH17" s="51">
        <v>0</v>
      </c>
      <c r="BI17" s="51">
        <v>0</v>
      </c>
      <c r="BJ17" s="51">
        <v>0</v>
      </c>
      <c r="BK17" s="51">
        <v>0</v>
      </c>
      <c r="BL17" s="51">
        <v>0</v>
      </c>
      <c r="BM17" s="51">
        <v>0</v>
      </c>
      <c r="BN17" s="51">
        <v>0</v>
      </c>
      <c r="BO17" s="51">
        <v>0</v>
      </c>
      <c r="BP17" s="51">
        <v>0</v>
      </c>
      <c r="BQ17" s="51">
        <v>0</v>
      </c>
      <c r="BR17" s="51">
        <v>0</v>
      </c>
      <c r="BS17" s="51">
        <v>0</v>
      </c>
      <c r="BT17" s="51">
        <v>0</v>
      </c>
      <c r="BU17" s="51">
        <v>0</v>
      </c>
      <c r="BV17" s="51">
        <v>0</v>
      </c>
      <c r="BW17" s="51">
        <v>0</v>
      </c>
      <c r="BX17" s="51">
        <v>0</v>
      </c>
      <c r="BY17" s="51">
        <v>0</v>
      </c>
      <c r="BZ17" s="51">
        <v>0</v>
      </c>
      <c r="CA17" s="51">
        <v>0</v>
      </c>
      <c r="CB17" s="51">
        <v>0</v>
      </c>
      <c r="CC17" s="51">
        <v>0</v>
      </c>
      <c r="CD17" s="51">
        <v>0</v>
      </c>
      <c r="CE17" s="51">
        <v>0</v>
      </c>
      <c r="CF17" s="51">
        <v>0</v>
      </c>
      <c r="CG17" s="51">
        <v>0</v>
      </c>
      <c r="CH17" s="51">
        <v>0</v>
      </c>
    </row>
    <row r="18" spans="1:86" s="33" customFormat="1" x14ac:dyDescent="0.25">
      <c r="A18" s="33" t="s">
        <v>524</v>
      </c>
      <c r="B18" s="33">
        <v>10</v>
      </c>
      <c r="C18" s="53">
        <v>0</v>
      </c>
      <c r="D18" s="53">
        <v>0</v>
      </c>
      <c r="E18" s="53">
        <v>0.1</v>
      </c>
      <c r="F18" s="53">
        <v>0.1</v>
      </c>
      <c r="G18" s="53">
        <v>0.1</v>
      </c>
      <c r="H18" s="53">
        <v>0.1</v>
      </c>
      <c r="I18" s="53">
        <v>0.1</v>
      </c>
      <c r="J18" s="53">
        <v>0.1</v>
      </c>
      <c r="K18" s="53">
        <v>0.1</v>
      </c>
      <c r="L18" s="53">
        <v>0.1</v>
      </c>
      <c r="M18" s="53">
        <v>0.1</v>
      </c>
      <c r="N18" s="53">
        <v>0.1</v>
      </c>
      <c r="O18" s="53">
        <v>0</v>
      </c>
      <c r="P18" s="53">
        <v>0</v>
      </c>
      <c r="Q18" s="53">
        <v>0</v>
      </c>
      <c r="R18" s="53">
        <v>0</v>
      </c>
      <c r="S18" s="53">
        <v>0</v>
      </c>
      <c r="T18" s="53">
        <v>0</v>
      </c>
      <c r="U18" s="53">
        <v>0</v>
      </c>
      <c r="V18" s="53">
        <v>0</v>
      </c>
      <c r="W18" s="53">
        <v>0</v>
      </c>
      <c r="X18" s="53">
        <v>0</v>
      </c>
      <c r="Y18" s="53">
        <v>0</v>
      </c>
      <c r="Z18" s="53">
        <v>0</v>
      </c>
      <c r="AA18" s="53">
        <v>0</v>
      </c>
      <c r="AB18" s="53">
        <v>0</v>
      </c>
      <c r="AC18" s="53">
        <v>0</v>
      </c>
      <c r="AD18" s="53">
        <v>0</v>
      </c>
      <c r="AE18" s="53">
        <v>0</v>
      </c>
      <c r="AF18" s="53">
        <v>0</v>
      </c>
      <c r="AG18" s="53">
        <v>0</v>
      </c>
      <c r="AH18" s="53">
        <v>0</v>
      </c>
      <c r="AI18" s="53">
        <v>0</v>
      </c>
      <c r="AJ18" s="53">
        <v>0</v>
      </c>
      <c r="AK18" s="53">
        <v>0</v>
      </c>
      <c r="AL18" s="53">
        <v>0</v>
      </c>
      <c r="AM18" s="53">
        <v>0</v>
      </c>
      <c r="AN18" s="53">
        <v>0</v>
      </c>
      <c r="AO18" s="53">
        <v>0</v>
      </c>
      <c r="AP18" s="53">
        <v>0</v>
      </c>
      <c r="AQ18" s="53">
        <v>0</v>
      </c>
      <c r="AR18" s="53">
        <v>0</v>
      </c>
      <c r="AS18" s="53">
        <v>0</v>
      </c>
      <c r="AT18" s="53">
        <v>0</v>
      </c>
      <c r="AU18" s="53">
        <v>0</v>
      </c>
      <c r="AV18" s="53">
        <v>0</v>
      </c>
      <c r="AW18" s="53">
        <v>0</v>
      </c>
      <c r="AX18" s="53">
        <v>0</v>
      </c>
      <c r="AY18" s="53">
        <v>0</v>
      </c>
      <c r="AZ18" s="53">
        <v>0</v>
      </c>
      <c r="BA18" s="53">
        <v>0</v>
      </c>
      <c r="BB18" s="53">
        <v>0</v>
      </c>
      <c r="BC18" s="53">
        <v>0</v>
      </c>
      <c r="BD18" s="53">
        <v>0</v>
      </c>
      <c r="BE18" s="53">
        <v>0</v>
      </c>
      <c r="BF18" s="53">
        <v>0</v>
      </c>
      <c r="BG18" s="53">
        <v>0</v>
      </c>
      <c r="BH18" s="53">
        <v>0</v>
      </c>
      <c r="BI18" s="53">
        <v>0</v>
      </c>
      <c r="BJ18" s="53">
        <v>0</v>
      </c>
      <c r="BK18" s="53">
        <v>0</v>
      </c>
      <c r="BL18" s="53">
        <v>0</v>
      </c>
      <c r="BM18" s="53">
        <v>0</v>
      </c>
      <c r="BN18" s="53">
        <v>0</v>
      </c>
      <c r="BO18" s="53">
        <v>0</v>
      </c>
      <c r="BP18" s="53">
        <v>0</v>
      </c>
      <c r="BQ18" s="53">
        <v>0</v>
      </c>
      <c r="BR18" s="53">
        <v>0</v>
      </c>
      <c r="BS18" s="53">
        <v>0</v>
      </c>
      <c r="BT18" s="53">
        <v>0</v>
      </c>
      <c r="BU18" s="53">
        <v>0</v>
      </c>
      <c r="BV18" s="53">
        <v>0</v>
      </c>
      <c r="BW18" s="53">
        <v>0</v>
      </c>
      <c r="BX18" s="53">
        <v>0</v>
      </c>
      <c r="BY18" s="53">
        <v>0</v>
      </c>
      <c r="BZ18" s="53">
        <v>0</v>
      </c>
      <c r="CA18" s="53">
        <v>0</v>
      </c>
      <c r="CB18" s="53">
        <v>0</v>
      </c>
      <c r="CC18" s="53">
        <v>0</v>
      </c>
      <c r="CD18" s="53">
        <v>0</v>
      </c>
      <c r="CE18" s="53">
        <v>0</v>
      </c>
      <c r="CF18" s="53">
        <v>0</v>
      </c>
      <c r="CG18" s="53">
        <v>0</v>
      </c>
      <c r="CH18" s="53">
        <v>0</v>
      </c>
    </row>
    <row r="19" spans="1:86" x14ac:dyDescent="0.25">
      <c r="A19" t="s">
        <v>525</v>
      </c>
      <c r="B19">
        <v>22</v>
      </c>
      <c r="C19" s="51">
        <v>0.045454545454545456</v>
      </c>
      <c r="D19" s="51">
        <v>0.045454545454545456</v>
      </c>
      <c r="E19" s="51">
        <v>0.045454545454545456</v>
      </c>
      <c r="F19" s="51">
        <v>0.045454545454545456</v>
      </c>
      <c r="G19" s="51">
        <v>0.045454545454545456</v>
      </c>
      <c r="H19" s="51">
        <v>0.045454545454545456</v>
      </c>
      <c r="I19" s="51">
        <v>0.045454545454545456</v>
      </c>
      <c r="J19" s="51">
        <v>0.045454545454545456</v>
      </c>
      <c r="K19" s="51">
        <v>0.045454545454545456</v>
      </c>
      <c r="L19" s="51">
        <v>0.045454545454545456</v>
      </c>
      <c r="M19" s="51">
        <v>0.045454545454545456</v>
      </c>
      <c r="N19" s="51">
        <v>0.045454545454545456</v>
      </c>
      <c r="O19" s="51">
        <v>0.04681818181818182</v>
      </c>
      <c r="P19" s="51">
        <v>0.04681818181818182</v>
      </c>
      <c r="Q19" s="51">
        <v>0.04681818181818182</v>
      </c>
      <c r="R19" s="51">
        <v>0.04681818181818182</v>
      </c>
      <c r="S19" s="51">
        <v>0.04681818181818182</v>
      </c>
      <c r="T19" s="51">
        <v>0.04681818181818182</v>
      </c>
      <c r="U19" s="51">
        <v>0.04681818181818182</v>
      </c>
      <c r="V19" s="51">
        <v>0.04681818181818182</v>
      </c>
      <c r="W19" s="51">
        <v>0.04681818181818182</v>
      </c>
      <c r="X19" s="51">
        <v>0.04681818181818182</v>
      </c>
      <c r="Y19" s="51">
        <v>0</v>
      </c>
      <c r="Z19" s="51">
        <v>0</v>
      </c>
      <c r="AA19" s="51">
        <v>0</v>
      </c>
      <c r="AB19" s="51">
        <v>0</v>
      </c>
      <c r="AC19" s="51">
        <v>0</v>
      </c>
      <c r="AD19" s="51">
        <v>0</v>
      </c>
      <c r="AE19" s="51">
        <v>0</v>
      </c>
      <c r="AF19" s="51">
        <v>0</v>
      </c>
      <c r="AG19" s="51">
        <v>0</v>
      </c>
      <c r="AH19" s="51">
        <v>0</v>
      </c>
      <c r="AI19" s="51">
        <v>0</v>
      </c>
      <c r="AJ19" s="51">
        <v>0</v>
      </c>
      <c r="AK19" s="51">
        <v>0</v>
      </c>
      <c r="AL19" s="51">
        <v>0</v>
      </c>
      <c r="AM19" s="51">
        <v>0</v>
      </c>
      <c r="AN19" s="51">
        <v>0</v>
      </c>
      <c r="AO19" s="51">
        <v>0</v>
      </c>
      <c r="AP19" s="51">
        <v>0</v>
      </c>
      <c r="AQ19" s="51">
        <v>0</v>
      </c>
      <c r="AR19" s="51">
        <v>0</v>
      </c>
      <c r="AS19" s="51">
        <v>0</v>
      </c>
      <c r="AT19" s="51">
        <v>0</v>
      </c>
      <c r="AU19" s="51">
        <v>0</v>
      </c>
      <c r="AV19" s="51">
        <v>0</v>
      </c>
      <c r="AW19" s="51">
        <v>0</v>
      </c>
      <c r="AX19" s="51">
        <v>0</v>
      </c>
      <c r="AY19" s="51">
        <v>0</v>
      </c>
      <c r="AZ19" s="51">
        <v>0</v>
      </c>
      <c r="BA19" s="51">
        <v>0</v>
      </c>
      <c r="BB19" s="51">
        <v>0</v>
      </c>
      <c r="BC19" s="51">
        <v>0</v>
      </c>
      <c r="BD19" s="51">
        <v>0</v>
      </c>
      <c r="BE19" s="51">
        <v>0</v>
      </c>
      <c r="BF19" s="51">
        <v>0</v>
      </c>
      <c r="BG19" s="51">
        <v>0</v>
      </c>
      <c r="BH19" s="51">
        <v>0</v>
      </c>
      <c r="BI19" s="51">
        <v>0</v>
      </c>
      <c r="BJ19" s="51">
        <v>0</v>
      </c>
      <c r="BK19" s="51">
        <v>0</v>
      </c>
      <c r="BL19" s="51">
        <v>0</v>
      </c>
      <c r="BM19" s="51">
        <v>0</v>
      </c>
      <c r="BN19" s="51">
        <v>0</v>
      </c>
      <c r="BO19" s="51">
        <v>0</v>
      </c>
      <c r="BP19" s="51">
        <v>0</v>
      </c>
      <c r="BQ19" s="51">
        <v>0</v>
      </c>
      <c r="BR19" s="51">
        <v>0</v>
      </c>
      <c r="BS19" s="51">
        <v>0</v>
      </c>
      <c r="BT19" s="51">
        <v>0</v>
      </c>
      <c r="BU19" s="51">
        <v>0</v>
      </c>
      <c r="BV19" s="51">
        <v>0</v>
      </c>
      <c r="BW19" s="51">
        <v>0</v>
      </c>
      <c r="BX19" s="51">
        <v>0</v>
      </c>
      <c r="BY19" s="51">
        <v>0</v>
      </c>
      <c r="BZ19" s="51">
        <v>0</v>
      </c>
      <c r="CA19" s="51">
        <v>0</v>
      </c>
      <c r="CB19" s="51">
        <v>0</v>
      </c>
      <c r="CC19" s="51">
        <v>0</v>
      </c>
      <c r="CD19" s="51">
        <v>0</v>
      </c>
      <c r="CE19" s="51">
        <v>0</v>
      </c>
      <c r="CF19" s="51">
        <v>0</v>
      </c>
      <c r="CG19" s="51">
        <v>0</v>
      </c>
      <c r="CH19" s="51">
        <v>0</v>
      </c>
    </row>
    <row r="20" spans="1:86" s="33" customFormat="1" x14ac:dyDescent="0.25">
      <c r="A20" s="33" t="s">
        <v>526</v>
      </c>
      <c r="B20" s="33">
        <v>3</v>
      </c>
      <c r="C20" s="53">
        <v>0.3333333333333333</v>
      </c>
      <c r="D20" s="53">
        <v>0.3333333333333333</v>
      </c>
      <c r="E20" s="53">
        <v>0.3333333333333333</v>
      </c>
      <c r="F20" s="53">
        <v>0</v>
      </c>
      <c r="G20" s="53">
        <v>0</v>
      </c>
      <c r="H20" s="53">
        <v>0</v>
      </c>
      <c r="I20" s="53">
        <v>0</v>
      </c>
      <c r="J20" s="53">
        <v>0</v>
      </c>
      <c r="K20" s="53">
        <v>0</v>
      </c>
      <c r="L20" s="53">
        <v>0</v>
      </c>
      <c r="M20" s="53">
        <v>0</v>
      </c>
      <c r="N20" s="53">
        <v>0</v>
      </c>
      <c r="O20" s="53">
        <v>0</v>
      </c>
      <c r="P20" s="53">
        <v>0</v>
      </c>
      <c r="Q20" s="53">
        <v>0</v>
      </c>
      <c r="R20" s="53">
        <v>0</v>
      </c>
      <c r="S20" s="53">
        <v>0</v>
      </c>
      <c r="T20" s="53">
        <v>0</v>
      </c>
      <c r="U20" s="53">
        <v>0</v>
      </c>
      <c r="V20" s="53">
        <v>0</v>
      </c>
      <c r="W20" s="53">
        <v>0</v>
      </c>
      <c r="X20" s="53">
        <v>0</v>
      </c>
      <c r="Y20" s="53">
        <v>0</v>
      </c>
      <c r="Z20" s="53">
        <v>0</v>
      </c>
      <c r="AA20" s="53">
        <v>0</v>
      </c>
      <c r="AB20" s="53">
        <v>0</v>
      </c>
      <c r="AC20" s="53">
        <v>0</v>
      </c>
      <c r="AD20" s="53">
        <v>0</v>
      </c>
      <c r="AE20" s="53">
        <v>0</v>
      </c>
      <c r="AF20" s="53">
        <v>0</v>
      </c>
      <c r="AG20" s="53">
        <v>0</v>
      </c>
      <c r="AH20" s="53">
        <v>0</v>
      </c>
      <c r="AI20" s="53">
        <v>0</v>
      </c>
      <c r="AJ20" s="53">
        <v>0</v>
      </c>
      <c r="AK20" s="53">
        <v>0</v>
      </c>
      <c r="AL20" s="53">
        <v>0</v>
      </c>
      <c r="AM20" s="53">
        <v>0</v>
      </c>
      <c r="AN20" s="53">
        <v>0</v>
      </c>
      <c r="AO20" s="53">
        <v>0</v>
      </c>
      <c r="AP20" s="53">
        <v>0</v>
      </c>
      <c r="AQ20" s="53">
        <v>0</v>
      </c>
      <c r="AR20" s="53">
        <v>0</v>
      </c>
      <c r="AS20" s="53">
        <v>0</v>
      </c>
      <c r="AT20" s="53">
        <v>0</v>
      </c>
      <c r="AU20" s="53">
        <v>0</v>
      </c>
      <c r="AV20" s="53">
        <v>0</v>
      </c>
      <c r="AW20" s="53">
        <v>0</v>
      </c>
      <c r="AX20" s="53">
        <v>0</v>
      </c>
      <c r="AY20" s="53">
        <v>0</v>
      </c>
      <c r="AZ20" s="53">
        <v>0</v>
      </c>
      <c r="BA20" s="53">
        <v>0</v>
      </c>
      <c r="BB20" s="53">
        <v>0</v>
      </c>
      <c r="BC20" s="53">
        <v>0</v>
      </c>
      <c r="BD20" s="53">
        <v>0</v>
      </c>
      <c r="BE20" s="53">
        <v>0</v>
      </c>
      <c r="BF20" s="53">
        <v>0</v>
      </c>
      <c r="BG20" s="53">
        <v>0</v>
      </c>
      <c r="BH20" s="53">
        <v>0</v>
      </c>
      <c r="BI20" s="53">
        <v>0</v>
      </c>
      <c r="BJ20" s="53">
        <v>0</v>
      </c>
      <c r="BK20" s="53">
        <v>0</v>
      </c>
      <c r="BL20" s="53">
        <v>0</v>
      </c>
      <c r="BM20" s="53">
        <v>0</v>
      </c>
      <c r="BN20" s="53">
        <v>0</v>
      </c>
      <c r="BO20" s="53">
        <v>0</v>
      </c>
      <c r="BP20" s="53">
        <v>0</v>
      </c>
      <c r="BQ20" s="53">
        <v>0</v>
      </c>
      <c r="BR20" s="53">
        <v>0</v>
      </c>
      <c r="BS20" s="53">
        <v>0</v>
      </c>
      <c r="BT20" s="53">
        <v>0</v>
      </c>
      <c r="BU20" s="53">
        <v>0</v>
      </c>
      <c r="BV20" s="53">
        <v>0</v>
      </c>
      <c r="BW20" s="53">
        <v>0</v>
      </c>
      <c r="BX20" s="53">
        <v>0</v>
      </c>
      <c r="BY20" s="53">
        <v>0</v>
      </c>
      <c r="BZ20" s="53">
        <v>0</v>
      </c>
      <c r="CA20" s="53">
        <v>0</v>
      </c>
      <c r="CB20" s="53">
        <v>0</v>
      </c>
      <c r="CC20" s="53">
        <v>0</v>
      </c>
      <c r="CD20" s="53">
        <v>0</v>
      </c>
      <c r="CE20" s="53">
        <v>0</v>
      </c>
      <c r="CF20" s="53">
        <v>0</v>
      </c>
      <c r="CG20" s="53">
        <v>0</v>
      </c>
      <c r="CH20" s="53">
        <v>0</v>
      </c>
    </row>
    <row r="21" spans="1:86" x14ac:dyDescent="0.25">
      <c r="A21" t="s">
        <v>527</v>
      </c>
      <c r="B21">
        <v>12</v>
      </c>
      <c r="C21" s="51">
        <v>0</v>
      </c>
      <c r="D21" s="51">
        <v>0</v>
      </c>
      <c r="E21" s="51">
        <v>0</v>
      </c>
      <c r="F21" s="51">
        <v>0</v>
      </c>
      <c r="G21" s="51">
        <v>0.07718071327916057</v>
      </c>
      <c r="H21" s="51">
        <v>0.08043681037378848</v>
      </c>
      <c r="I21" s="51">
        <v>0.08314031836804091</v>
      </c>
      <c r="J21" s="51">
        <v>0.08522741475874201</v>
      </c>
      <c r="K21" s="51">
        <v>0.08664783906308109</v>
      </c>
      <c r="L21" s="51">
        <v>0.08736690415718691</v>
      </c>
      <c r="M21" s="51">
        <v>0.08736690415718691</v>
      </c>
      <c r="N21" s="51">
        <v>0.08664783906308109</v>
      </c>
      <c r="O21" s="51">
        <v>0.08778423720150427</v>
      </c>
      <c r="P21" s="51">
        <v>0.08563452791908213</v>
      </c>
      <c r="Q21" s="51">
        <v>0.08284991468500214</v>
      </c>
      <c r="R21" s="51">
        <v>0.07949613467753538</v>
      </c>
      <c r="S21" s="51">
        <v>0</v>
      </c>
      <c r="T21" s="51">
        <v>0</v>
      </c>
      <c r="U21" s="51">
        <v>0</v>
      </c>
      <c r="V21" s="51">
        <v>0</v>
      </c>
      <c r="W21" s="51">
        <v>0</v>
      </c>
      <c r="X21" s="51">
        <v>0</v>
      </c>
      <c r="Y21" s="51">
        <v>0</v>
      </c>
      <c r="Z21" s="51">
        <v>0</v>
      </c>
      <c r="AA21" s="51">
        <v>0</v>
      </c>
      <c r="AB21" s="51">
        <v>0</v>
      </c>
      <c r="AC21" s="51">
        <v>0</v>
      </c>
      <c r="AD21" s="51">
        <v>0</v>
      </c>
      <c r="AE21" s="51">
        <v>0</v>
      </c>
      <c r="AF21" s="51">
        <v>0</v>
      </c>
      <c r="AG21" s="51">
        <v>0</v>
      </c>
      <c r="AH21" s="51">
        <v>0</v>
      </c>
      <c r="AI21" s="51">
        <v>0</v>
      </c>
      <c r="AJ21" s="51">
        <v>0</v>
      </c>
      <c r="AK21" s="51">
        <v>0</v>
      </c>
      <c r="AL21" s="51">
        <v>0</v>
      </c>
      <c r="AM21" s="51">
        <v>0</v>
      </c>
      <c r="AN21" s="51">
        <v>0</v>
      </c>
      <c r="AO21" s="51">
        <v>0</v>
      </c>
      <c r="AP21" s="51">
        <v>0</v>
      </c>
      <c r="AQ21" s="51">
        <v>0</v>
      </c>
      <c r="AR21" s="51">
        <v>0</v>
      </c>
      <c r="AS21" s="51">
        <v>0</v>
      </c>
      <c r="AT21" s="51">
        <v>0</v>
      </c>
      <c r="AU21" s="51">
        <v>0</v>
      </c>
      <c r="AV21" s="51">
        <v>0</v>
      </c>
      <c r="AW21" s="51">
        <v>0</v>
      </c>
      <c r="AX21" s="51">
        <v>0</v>
      </c>
      <c r="AY21" s="51">
        <v>0</v>
      </c>
      <c r="AZ21" s="51">
        <v>0</v>
      </c>
      <c r="BA21" s="51">
        <v>0</v>
      </c>
      <c r="BB21" s="51">
        <v>0</v>
      </c>
      <c r="BC21" s="51">
        <v>0</v>
      </c>
      <c r="BD21" s="51">
        <v>0</v>
      </c>
      <c r="BE21" s="51">
        <v>0</v>
      </c>
      <c r="BF21" s="51">
        <v>0</v>
      </c>
      <c r="BG21" s="51">
        <v>0</v>
      </c>
      <c r="BH21" s="51">
        <v>0</v>
      </c>
      <c r="BI21" s="51">
        <v>0</v>
      </c>
      <c r="BJ21" s="51">
        <v>0</v>
      </c>
      <c r="BK21" s="51">
        <v>0</v>
      </c>
      <c r="BL21" s="51">
        <v>0</v>
      </c>
      <c r="BM21" s="51">
        <v>0</v>
      </c>
      <c r="BN21" s="51">
        <v>0</v>
      </c>
      <c r="BO21" s="51">
        <v>0</v>
      </c>
      <c r="BP21" s="51">
        <v>0</v>
      </c>
      <c r="BQ21" s="51">
        <v>0</v>
      </c>
      <c r="BR21" s="51">
        <v>0</v>
      </c>
      <c r="BS21" s="51">
        <v>0</v>
      </c>
      <c r="BT21" s="51">
        <v>0</v>
      </c>
      <c r="BU21" s="51">
        <v>0</v>
      </c>
      <c r="BV21" s="51">
        <v>0</v>
      </c>
      <c r="BW21" s="51">
        <v>0</v>
      </c>
      <c r="BX21" s="51">
        <v>0</v>
      </c>
      <c r="BY21" s="51">
        <v>0</v>
      </c>
      <c r="BZ21" s="51">
        <v>0</v>
      </c>
      <c r="CA21" s="51">
        <v>0</v>
      </c>
      <c r="CB21" s="51">
        <v>0</v>
      </c>
      <c r="CC21" s="51">
        <v>0</v>
      </c>
      <c r="CD21" s="51">
        <v>0</v>
      </c>
      <c r="CE21" s="51">
        <v>0</v>
      </c>
      <c r="CF21" s="51">
        <v>0</v>
      </c>
      <c r="CG21" s="51">
        <v>0</v>
      </c>
      <c r="CH21" s="51">
        <v>0</v>
      </c>
    </row>
    <row r="22" spans="1:86" s="33" customFormat="1" x14ac:dyDescent="0.25">
      <c r="A22" s="33" t="s">
        <v>528</v>
      </c>
      <c r="B22" s="33">
        <v>22</v>
      </c>
      <c r="C22" s="53">
        <v>0.045454545454545456</v>
      </c>
      <c r="D22" s="53">
        <v>0.045454545454545456</v>
      </c>
      <c r="E22" s="53">
        <v>0.045454545454545456</v>
      </c>
      <c r="F22" s="53">
        <v>0.045454545454545456</v>
      </c>
      <c r="G22" s="53">
        <v>0.045454545454545456</v>
      </c>
      <c r="H22" s="53">
        <v>0.045454545454545456</v>
      </c>
      <c r="I22" s="53">
        <v>0.045454545454545456</v>
      </c>
      <c r="J22" s="53">
        <v>0.045454545454545456</v>
      </c>
      <c r="K22" s="53">
        <v>0.045454545454545456</v>
      </c>
      <c r="L22" s="53">
        <v>0.045454545454545456</v>
      </c>
      <c r="M22" s="53">
        <v>0.045454545454545456</v>
      </c>
      <c r="N22" s="53">
        <v>0.045454545454545456</v>
      </c>
      <c r="O22" s="53">
        <v>0.04681818181818182</v>
      </c>
      <c r="P22" s="53">
        <v>0.04681818181818182</v>
      </c>
      <c r="Q22" s="53">
        <v>0.04681818181818182</v>
      </c>
      <c r="R22" s="53">
        <v>0.04681818181818182</v>
      </c>
      <c r="S22" s="53">
        <v>0.04681818181818182</v>
      </c>
      <c r="T22" s="53">
        <v>0.04681818181818182</v>
      </c>
      <c r="U22" s="53">
        <v>0.04681818181818182</v>
      </c>
      <c r="V22" s="53">
        <v>0.04681818181818182</v>
      </c>
      <c r="W22" s="53">
        <v>0.04681818181818182</v>
      </c>
      <c r="X22" s="53">
        <v>0.04681818181818182</v>
      </c>
      <c r="Y22" s="53">
        <v>0</v>
      </c>
      <c r="Z22" s="53">
        <v>0</v>
      </c>
      <c r="AA22" s="53">
        <v>0</v>
      </c>
      <c r="AB22" s="53">
        <v>0</v>
      </c>
      <c r="AC22" s="53">
        <v>0</v>
      </c>
      <c r="AD22" s="53">
        <v>0</v>
      </c>
      <c r="AE22" s="53">
        <v>0</v>
      </c>
      <c r="AF22" s="53">
        <v>0</v>
      </c>
      <c r="AG22" s="53">
        <v>0</v>
      </c>
      <c r="AH22" s="53">
        <v>0</v>
      </c>
      <c r="AI22" s="53">
        <v>0</v>
      </c>
      <c r="AJ22" s="53">
        <v>0</v>
      </c>
      <c r="AK22" s="53">
        <v>0</v>
      </c>
      <c r="AL22" s="53">
        <v>0</v>
      </c>
      <c r="AM22" s="53">
        <v>0</v>
      </c>
      <c r="AN22" s="53">
        <v>0</v>
      </c>
      <c r="AO22" s="53">
        <v>0</v>
      </c>
      <c r="AP22" s="53">
        <v>0</v>
      </c>
      <c r="AQ22" s="53">
        <v>0</v>
      </c>
      <c r="AR22" s="53">
        <v>0</v>
      </c>
      <c r="AS22" s="53">
        <v>0</v>
      </c>
      <c r="AT22" s="53">
        <v>0</v>
      </c>
      <c r="AU22" s="53">
        <v>0</v>
      </c>
      <c r="AV22" s="53">
        <v>0</v>
      </c>
      <c r="AW22" s="53">
        <v>0</v>
      </c>
      <c r="AX22" s="53">
        <v>0</v>
      </c>
      <c r="AY22" s="53">
        <v>0</v>
      </c>
      <c r="AZ22" s="53">
        <v>0</v>
      </c>
      <c r="BA22" s="53">
        <v>0</v>
      </c>
      <c r="BB22" s="53">
        <v>0</v>
      </c>
      <c r="BC22" s="53">
        <v>0</v>
      </c>
      <c r="BD22" s="53">
        <v>0</v>
      </c>
      <c r="BE22" s="53">
        <v>0</v>
      </c>
      <c r="BF22" s="53">
        <v>0</v>
      </c>
      <c r="BG22" s="53">
        <v>0</v>
      </c>
      <c r="BH22" s="53">
        <v>0</v>
      </c>
      <c r="BI22" s="53">
        <v>0</v>
      </c>
      <c r="BJ22" s="53">
        <v>0</v>
      </c>
      <c r="BK22" s="53">
        <v>0</v>
      </c>
      <c r="BL22" s="53">
        <v>0</v>
      </c>
      <c r="BM22" s="53">
        <v>0</v>
      </c>
      <c r="BN22" s="53">
        <v>0</v>
      </c>
      <c r="BO22" s="53">
        <v>0</v>
      </c>
      <c r="BP22" s="53">
        <v>0</v>
      </c>
      <c r="BQ22" s="53">
        <v>0</v>
      </c>
      <c r="BR22" s="53">
        <v>0</v>
      </c>
      <c r="BS22" s="53">
        <v>0</v>
      </c>
      <c r="BT22" s="53">
        <v>0</v>
      </c>
      <c r="BU22" s="53">
        <v>0</v>
      </c>
      <c r="BV22" s="53">
        <v>0</v>
      </c>
      <c r="BW22" s="53">
        <v>0</v>
      </c>
      <c r="BX22" s="53">
        <v>0</v>
      </c>
      <c r="BY22" s="53">
        <v>0</v>
      </c>
      <c r="BZ22" s="53">
        <v>0</v>
      </c>
      <c r="CA22" s="53">
        <v>0</v>
      </c>
      <c r="CB22" s="53">
        <v>0</v>
      </c>
      <c r="CC22" s="53">
        <v>0</v>
      </c>
      <c r="CD22" s="53">
        <v>0</v>
      </c>
      <c r="CE22" s="53">
        <v>0</v>
      </c>
      <c r="CF22" s="53">
        <v>0</v>
      </c>
      <c r="CG22" s="53">
        <v>0</v>
      </c>
      <c r="CH22" s="53">
        <v>0</v>
      </c>
    </row>
    <row r="23" spans="1:86" x14ac:dyDescent="0.25">
      <c r="A23" t="s">
        <v>529</v>
      </c>
      <c r="B23">
        <v>3</v>
      </c>
      <c r="C23" s="51">
        <v>0.3333333333333333</v>
      </c>
      <c r="D23" s="51">
        <v>0.3333333333333333</v>
      </c>
      <c r="E23" s="51">
        <v>0.3333333333333333</v>
      </c>
      <c r="F23" s="51">
        <v>0</v>
      </c>
      <c r="G23" s="51">
        <v>0</v>
      </c>
      <c r="H23" s="51">
        <v>0</v>
      </c>
      <c r="I23" s="51">
        <v>0</v>
      </c>
      <c r="J23" s="51">
        <v>0</v>
      </c>
      <c r="K23" s="51">
        <v>0</v>
      </c>
      <c r="L23" s="51">
        <v>0</v>
      </c>
      <c r="M23" s="51">
        <v>0</v>
      </c>
      <c r="N23" s="51">
        <v>0</v>
      </c>
      <c r="O23" s="51">
        <v>0</v>
      </c>
      <c r="P23" s="51">
        <v>0</v>
      </c>
      <c r="Q23" s="51">
        <v>0</v>
      </c>
      <c r="R23" s="51">
        <v>0</v>
      </c>
      <c r="S23" s="51">
        <v>0</v>
      </c>
      <c r="T23" s="51">
        <v>0</v>
      </c>
      <c r="U23" s="51">
        <v>0</v>
      </c>
      <c r="V23" s="51">
        <v>0</v>
      </c>
      <c r="W23" s="51">
        <v>0</v>
      </c>
      <c r="X23" s="51">
        <v>0</v>
      </c>
      <c r="Y23" s="51">
        <v>0</v>
      </c>
      <c r="Z23" s="51">
        <v>0</v>
      </c>
      <c r="AA23" s="51">
        <v>0</v>
      </c>
      <c r="AB23" s="51">
        <v>0</v>
      </c>
      <c r="AC23" s="51">
        <v>0</v>
      </c>
      <c r="AD23" s="51">
        <v>0</v>
      </c>
      <c r="AE23" s="51">
        <v>0</v>
      </c>
      <c r="AF23" s="51">
        <v>0</v>
      </c>
      <c r="AG23" s="51">
        <v>0</v>
      </c>
      <c r="AH23" s="51">
        <v>0</v>
      </c>
      <c r="AI23" s="51">
        <v>0</v>
      </c>
      <c r="AJ23" s="51">
        <v>0</v>
      </c>
      <c r="AK23" s="51">
        <v>0</v>
      </c>
      <c r="AL23" s="51">
        <v>0</v>
      </c>
      <c r="AM23" s="51">
        <v>0</v>
      </c>
      <c r="AN23" s="51">
        <v>0</v>
      </c>
      <c r="AO23" s="51">
        <v>0</v>
      </c>
      <c r="AP23" s="51">
        <v>0</v>
      </c>
      <c r="AQ23" s="51">
        <v>0</v>
      </c>
      <c r="AR23" s="51">
        <v>0</v>
      </c>
      <c r="AS23" s="51">
        <v>0</v>
      </c>
      <c r="AT23" s="51">
        <v>0</v>
      </c>
      <c r="AU23" s="51">
        <v>0</v>
      </c>
      <c r="AV23" s="51">
        <v>0</v>
      </c>
      <c r="AW23" s="51">
        <v>0</v>
      </c>
      <c r="AX23" s="51">
        <v>0</v>
      </c>
      <c r="AY23" s="51">
        <v>0</v>
      </c>
      <c r="AZ23" s="51">
        <v>0</v>
      </c>
      <c r="BA23" s="51">
        <v>0</v>
      </c>
      <c r="BB23" s="51">
        <v>0</v>
      </c>
      <c r="BC23" s="51">
        <v>0</v>
      </c>
      <c r="BD23" s="51">
        <v>0</v>
      </c>
      <c r="BE23" s="51">
        <v>0</v>
      </c>
      <c r="BF23" s="51">
        <v>0</v>
      </c>
      <c r="BG23" s="51">
        <v>0</v>
      </c>
      <c r="BH23" s="51">
        <v>0</v>
      </c>
      <c r="BI23" s="51">
        <v>0</v>
      </c>
      <c r="BJ23" s="51">
        <v>0</v>
      </c>
      <c r="BK23" s="51">
        <v>0</v>
      </c>
      <c r="BL23" s="51">
        <v>0</v>
      </c>
      <c r="BM23" s="51">
        <v>0</v>
      </c>
      <c r="BN23" s="51">
        <v>0</v>
      </c>
      <c r="BO23" s="51">
        <v>0</v>
      </c>
      <c r="BP23" s="51">
        <v>0</v>
      </c>
      <c r="BQ23" s="51">
        <v>0</v>
      </c>
      <c r="BR23" s="51">
        <v>0</v>
      </c>
      <c r="BS23" s="51">
        <v>0</v>
      </c>
      <c r="BT23" s="51">
        <v>0</v>
      </c>
      <c r="BU23" s="51">
        <v>0</v>
      </c>
      <c r="BV23" s="51">
        <v>0</v>
      </c>
      <c r="BW23" s="51">
        <v>0</v>
      </c>
      <c r="BX23" s="51">
        <v>0</v>
      </c>
      <c r="BY23" s="51">
        <v>0</v>
      </c>
      <c r="BZ23" s="51">
        <v>0</v>
      </c>
      <c r="CA23" s="51">
        <v>0</v>
      </c>
      <c r="CB23" s="51">
        <v>0</v>
      </c>
      <c r="CC23" s="51">
        <v>0</v>
      </c>
      <c r="CD23" s="51">
        <v>0</v>
      </c>
      <c r="CE23" s="51">
        <v>0</v>
      </c>
      <c r="CF23" s="51">
        <v>0</v>
      </c>
      <c r="CG23" s="51">
        <v>0</v>
      </c>
      <c r="CH23" s="51">
        <v>0</v>
      </c>
    </row>
    <row r="24" spans="1:86" s="33" customFormat="1" x14ac:dyDescent="0.25">
      <c r="A24" s="33" t="s">
        <v>530</v>
      </c>
      <c r="B24" s="33">
        <v>22</v>
      </c>
      <c r="C24" s="53">
        <v>0.045454545454545456</v>
      </c>
      <c r="D24" s="53">
        <v>0.045454545454545456</v>
      </c>
      <c r="E24" s="53">
        <v>0.045454545454545456</v>
      </c>
      <c r="F24" s="53">
        <v>0.045454545454545456</v>
      </c>
      <c r="G24" s="53">
        <v>0.045454545454545456</v>
      </c>
      <c r="H24" s="53">
        <v>0.045454545454545456</v>
      </c>
      <c r="I24" s="53">
        <v>0.045454545454545456</v>
      </c>
      <c r="J24" s="53">
        <v>0.045454545454545456</v>
      </c>
      <c r="K24" s="53">
        <v>0.045454545454545456</v>
      </c>
      <c r="L24" s="53">
        <v>0.045454545454545456</v>
      </c>
      <c r="M24" s="53">
        <v>0.045454545454545456</v>
      </c>
      <c r="N24" s="53">
        <v>0.045454545454545456</v>
      </c>
      <c r="O24" s="53">
        <v>0.04681818181818182</v>
      </c>
      <c r="P24" s="53">
        <v>0.04681818181818182</v>
      </c>
      <c r="Q24" s="53">
        <v>0.04681818181818182</v>
      </c>
      <c r="R24" s="53">
        <v>0.04681818181818182</v>
      </c>
      <c r="S24" s="53">
        <v>0.04681818181818182</v>
      </c>
      <c r="T24" s="53">
        <v>0.04681818181818182</v>
      </c>
      <c r="U24" s="53">
        <v>0.04681818181818182</v>
      </c>
      <c r="V24" s="53">
        <v>0.04681818181818182</v>
      </c>
      <c r="W24" s="53">
        <v>0.04681818181818182</v>
      </c>
      <c r="X24" s="53">
        <v>0.04681818181818182</v>
      </c>
      <c r="Y24" s="53">
        <v>0</v>
      </c>
      <c r="Z24" s="53">
        <v>0</v>
      </c>
      <c r="AA24" s="53">
        <v>0</v>
      </c>
      <c r="AB24" s="53">
        <v>0</v>
      </c>
      <c r="AC24" s="53">
        <v>0</v>
      </c>
      <c r="AD24" s="53">
        <v>0</v>
      </c>
      <c r="AE24" s="53">
        <v>0</v>
      </c>
      <c r="AF24" s="53">
        <v>0</v>
      </c>
      <c r="AG24" s="53">
        <v>0</v>
      </c>
      <c r="AH24" s="53">
        <v>0</v>
      </c>
      <c r="AI24" s="53">
        <v>0</v>
      </c>
      <c r="AJ24" s="53">
        <v>0</v>
      </c>
      <c r="AK24" s="53">
        <v>0</v>
      </c>
      <c r="AL24" s="53">
        <v>0</v>
      </c>
      <c r="AM24" s="53">
        <v>0</v>
      </c>
      <c r="AN24" s="53">
        <v>0</v>
      </c>
      <c r="AO24" s="53">
        <v>0</v>
      </c>
      <c r="AP24" s="53">
        <v>0</v>
      </c>
      <c r="AQ24" s="53">
        <v>0</v>
      </c>
      <c r="AR24" s="53">
        <v>0</v>
      </c>
      <c r="AS24" s="53">
        <v>0</v>
      </c>
      <c r="AT24" s="53">
        <v>0</v>
      </c>
      <c r="AU24" s="53">
        <v>0</v>
      </c>
      <c r="AV24" s="53">
        <v>0</v>
      </c>
      <c r="AW24" s="53">
        <v>0</v>
      </c>
      <c r="AX24" s="53">
        <v>0</v>
      </c>
      <c r="AY24" s="53">
        <v>0</v>
      </c>
      <c r="AZ24" s="53">
        <v>0</v>
      </c>
      <c r="BA24" s="53">
        <v>0</v>
      </c>
      <c r="BB24" s="53">
        <v>0</v>
      </c>
      <c r="BC24" s="53">
        <v>0</v>
      </c>
      <c r="BD24" s="53">
        <v>0</v>
      </c>
      <c r="BE24" s="53">
        <v>0</v>
      </c>
      <c r="BF24" s="53">
        <v>0</v>
      </c>
      <c r="BG24" s="53">
        <v>0</v>
      </c>
      <c r="BH24" s="53">
        <v>0</v>
      </c>
      <c r="BI24" s="53">
        <v>0</v>
      </c>
      <c r="BJ24" s="53">
        <v>0</v>
      </c>
      <c r="BK24" s="53">
        <v>0</v>
      </c>
      <c r="BL24" s="53">
        <v>0</v>
      </c>
      <c r="BM24" s="53">
        <v>0</v>
      </c>
      <c r="BN24" s="53">
        <v>0</v>
      </c>
      <c r="BO24" s="53">
        <v>0</v>
      </c>
      <c r="BP24" s="53">
        <v>0</v>
      </c>
      <c r="BQ24" s="53">
        <v>0</v>
      </c>
      <c r="BR24" s="53">
        <v>0</v>
      </c>
      <c r="BS24" s="53">
        <v>0</v>
      </c>
      <c r="BT24" s="53">
        <v>0</v>
      </c>
      <c r="BU24" s="53">
        <v>0</v>
      </c>
      <c r="BV24" s="53">
        <v>0</v>
      </c>
      <c r="BW24" s="53">
        <v>0</v>
      </c>
      <c r="BX24" s="53">
        <v>0</v>
      </c>
      <c r="BY24" s="53">
        <v>0</v>
      </c>
      <c r="BZ24" s="53">
        <v>0</v>
      </c>
      <c r="CA24" s="53">
        <v>0</v>
      </c>
      <c r="CB24" s="53">
        <v>0</v>
      </c>
      <c r="CC24" s="53">
        <v>0</v>
      </c>
      <c r="CD24" s="53">
        <v>0</v>
      </c>
      <c r="CE24" s="53">
        <v>0</v>
      </c>
      <c r="CF24" s="53">
        <v>0</v>
      </c>
      <c r="CG24" s="53">
        <v>0</v>
      </c>
      <c r="CH24" s="53">
        <v>0</v>
      </c>
    </row>
    <row r="25" spans="1:86" x14ac:dyDescent="0.25">
      <c r="A25" t="s">
        <v>531</v>
      </c>
      <c r="B25">
        <v>22</v>
      </c>
      <c r="C25" s="51">
        <v>0.045454545454545456</v>
      </c>
      <c r="D25" s="51">
        <v>0.045454545454545456</v>
      </c>
      <c r="E25" s="51">
        <v>0.045454545454545456</v>
      </c>
      <c r="F25" s="51">
        <v>0.045454545454545456</v>
      </c>
      <c r="G25" s="51">
        <v>0.045454545454545456</v>
      </c>
      <c r="H25" s="51">
        <v>0.045454545454545456</v>
      </c>
      <c r="I25" s="51">
        <v>0.045454545454545456</v>
      </c>
      <c r="J25" s="51">
        <v>0.045454545454545456</v>
      </c>
      <c r="K25" s="51">
        <v>0.045454545454545456</v>
      </c>
      <c r="L25" s="51">
        <v>0.045454545454545456</v>
      </c>
      <c r="M25" s="51">
        <v>0.045454545454545456</v>
      </c>
      <c r="N25" s="51">
        <v>0.045454545454545456</v>
      </c>
      <c r="O25" s="51">
        <v>0.04681818181818182</v>
      </c>
      <c r="P25" s="51">
        <v>0.04681818181818182</v>
      </c>
      <c r="Q25" s="51">
        <v>0.04681818181818182</v>
      </c>
      <c r="R25" s="51">
        <v>0.04681818181818182</v>
      </c>
      <c r="S25" s="51">
        <v>0.04681818181818182</v>
      </c>
      <c r="T25" s="51">
        <v>0.04681818181818182</v>
      </c>
      <c r="U25" s="51">
        <v>0.04681818181818182</v>
      </c>
      <c r="V25" s="51">
        <v>0.04681818181818182</v>
      </c>
      <c r="W25" s="51">
        <v>0.04681818181818182</v>
      </c>
      <c r="X25" s="51">
        <v>0.04681818181818182</v>
      </c>
      <c r="Y25" s="51">
        <v>0</v>
      </c>
      <c r="Z25" s="51">
        <v>0</v>
      </c>
      <c r="AA25" s="51">
        <v>0</v>
      </c>
      <c r="AB25" s="51">
        <v>0</v>
      </c>
      <c r="AC25" s="51">
        <v>0</v>
      </c>
      <c r="AD25" s="51">
        <v>0</v>
      </c>
      <c r="AE25" s="51">
        <v>0</v>
      </c>
      <c r="AF25" s="51">
        <v>0</v>
      </c>
      <c r="AG25" s="51">
        <v>0</v>
      </c>
      <c r="AH25" s="51">
        <v>0</v>
      </c>
      <c r="AI25" s="51">
        <v>0</v>
      </c>
      <c r="AJ25" s="51">
        <v>0</v>
      </c>
      <c r="AK25" s="51">
        <v>0</v>
      </c>
      <c r="AL25" s="51">
        <v>0</v>
      </c>
      <c r="AM25" s="51">
        <v>0</v>
      </c>
      <c r="AN25" s="51">
        <v>0</v>
      </c>
      <c r="AO25" s="51">
        <v>0</v>
      </c>
      <c r="AP25" s="51">
        <v>0</v>
      </c>
      <c r="AQ25" s="51">
        <v>0</v>
      </c>
      <c r="AR25" s="51">
        <v>0</v>
      </c>
      <c r="AS25" s="51">
        <v>0</v>
      </c>
      <c r="AT25" s="51">
        <v>0</v>
      </c>
      <c r="AU25" s="51">
        <v>0</v>
      </c>
      <c r="AV25" s="51">
        <v>0</v>
      </c>
      <c r="AW25" s="51">
        <v>0</v>
      </c>
      <c r="AX25" s="51">
        <v>0</v>
      </c>
      <c r="AY25" s="51">
        <v>0</v>
      </c>
      <c r="AZ25" s="51">
        <v>0</v>
      </c>
      <c r="BA25" s="51">
        <v>0</v>
      </c>
      <c r="BB25" s="51">
        <v>0</v>
      </c>
      <c r="BC25" s="51">
        <v>0</v>
      </c>
      <c r="BD25" s="51">
        <v>0</v>
      </c>
      <c r="BE25" s="51">
        <v>0</v>
      </c>
      <c r="BF25" s="51">
        <v>0</v>
      </c>
      <c r="BG25" s="51">
        <v>0</v>
      </c>
      <c r="BH25" s="51">
        <v>0</v>
      </c>
      <c r="BI25" s="51">
        <v>0</v>
      </c>
      <c r="BJ25" s="51">
        <v>0</v>
      </c>
      <c r="BK25" s="51">
        <v>0</v>
      </c>
      <c r="BL25" s="51">
        <v>0</v>
      </c>
      <c r="BM25" s="51">
        <v>0</v>
      </c>
      <c r="BN25" s="51">
        <v>0</v>
      </c>
      <c r="BO25" s="51">
        <v>0</v>
      </c>
      <c r="BP25" s="51">
        <v>0</v>
      </c>
      <c r="BQ25" s="51">
        <v>0</v>
      </c>
      <c r="BR25" s="51">
        <v>0</v>
      </c>
      <c r="BS25" s="51">
        <v>0</v>
      </c>
      <c r="BT25" s="51">
        <v>0</v>
      </c>
      <c r="BU25" s="51">
        <v>0</v>
      </c>
      <c r="BV25" s="51">
        <v>0</v>
      </c>
      <c r="BW25" s="51">
        <v>0</v>
      </c>
      <c r="BX25" s="51">
        <v>0</v>
      </c>
      <c r="BY25" s="51">
        <v>0</v>
      </c>
      <c r="BZ25" s="51">
        <v>0</v>
      </c>
      <c r="CA25" s="51">
        <v>0</v>
      </c>
      <c r="CB25" s="51">
        <v>0</v>
      </c>
      <c r="CC25" s="51">
        <v>0</v>
      </c>
      <c r="CD25" s="51">
        <v>0</v>
      </c>
      <c r="CE25" s="51">
        <v>0</v>
      </c>
      <c r="CF25" s="51">
        <v>0</v>
      </c>
      <c r="CG25" s="51">
        <v>0</v>
      </c>
      <c r="CH25" s="51">
        <v>0</v>
      </c>
    </row>
    <row r="26" spans="1:86" s="33" customFormat="1" x14ac:dyDescent="0.25">
      <c r="A26" s="33" t="s">
        <v>532</v>
      </c>
      <c r="B26" s="33">
        <v>22</v>
      </c>
      <c r="C26" s="53">
        <v>0.045454545454545456</v>
      </c>
      <c r="D26" s="53">
        <v>0.045454545454545456</v>
      </c>
      <c r="E26" s="53">
        <v>0.045454545454545456</v>
      </c>
      <c r="F26" s="53">
        <v>0.045454545454545456</v>
      </c>
      <c r="G26" s="53">
        <v>0.045454545454545456</v>
      </c>
      <c r="H26" s="53">
        <v>0.045454545454545456</v>
      </c>
      <c r="I26" s="53">
        <v>0.045454545454545456</v>
      </c>
      <c r="J26" s="53">
        <v>0.045454545454545456</v>
      </c>
      <c r="K26" s="53">
        <v>0.045454545454545456</v>
      </c>
      <c r="L26" s="53">
        <v>0.045454545454545456</v>
      </c>
      <c r="M26" s="53">
        <v>0.045454545454545456</v>
      </c>
      <c r="N26" s="53">
        <v>0.045454545454545456</v>
      </c>
      <c r="O26" s="53">
        <v>0.04681818181818182</v>
      </c>
      <c r="P26" s="53">
        <v>0.04681818181818182</v>
      </c>
      <c r="Q26" s="53">
        <v>0.04681818181818182</v>
      </c>
      <c r="R26" s="53">
        <v>0.04681818181818182</v>
      </c>
      <c r="S26" s="53">
        <v>0.04681818181818182</v>
      </c>
      <c r="T26" s="53">
        <v>0.04681818181818182</v>
      </c>
      <c r="U26" s="53">
        <v>0.04681818181818182</v>
      </c>
      <c r="V26" s="53">
        <v>0.04681818181818182</v>
      </c>
      <c r="W26" s="53">
        <v>0.04681818181818182</v>
      </c>
      <c r="X26" s="53">
        <v>0.04681818181818182</v>
      </c>
      <c r="Y26" s="53">
        <v>0</v>
      </c>
      <c r="Z26" s="53">
        <v>0</v>
      </c>
      <c r="AA26" s="53">
        <v>0</v>
      </c>
      <c r="AB26" s="53">
        <v>0</v>
      </c>
      <c r="AC26" s="53">
        <v>0</v>
      </c>
      <c r="AD26" s="53">
        <v>0</v>
      </c>
      <c r="AE26" s="53">
        <v>0</v>
      </c>
      <c r="AF26" s="53">
        <v>0</v>
      </c>
      <c r="AG26" s="53">
        <v>0</v>
      </c>
      <c r="AH26" s="53">
        <v>0</v>
      </c>
      <c r="AI26" s="53">
        <v>0</v>
      </c>
      <c r="AJ26" s="53">
        <v>0</v>
      </c>
      <c r="AK26" s="53">
        <v>0</v>
      </c>
      <c r="AL26" s="53">
        <v>0</v>
      </c>
      <c r="AM26" s="53">
        <v>0</v>
      </c>
      <c r="AN26" s="53">
        <v>0</v>
      </c>
      <c r="AO26" s="53">
        <v>0</v>
      </c>
      <c r="AP26" s="53">
        <v>0</v>
      </c>
      <c r="AQ26" s="53">
        <v>0</v>
      </c>
      <c r="AR26" s="53">
        <v>0</v>
      </c>
      <c r="AS26" s="53">
        <v>0</v>
      </c>
      <c r="AT26" s="53">
        <v>0</v>
      </c>
      <c r="AU26" s="53">
        <v>0</v>
      </c>
      <c r="AV26" s="53">
        <v>0</v>
      </c>
      <c r="AW26" s="53">
        <v>0</v>
      </c>
      <c r="AX26" s="53">
        <v>0</v>
      </c>
      <c r="AY26" s="53">
        <v>0</v>
      </c>
      <c r="AZ26" s="53">
        <v>0</v>
      </c>
      <c r="BA26" s="53">
        <v>0</v>
      </c>
      <c r="BB26" s="53">
        <v>0</v>
      </c>
      <c r="BC26" s="53">
        <v>0</v>
      </c>
      <c r="BD26" s="53">
        <v>0</v>
      </c>
      <c r="BE26" s="53">
        <v>0</v>
      </c>
      <c r="BF26" s="53">
        <v>0</v>
      </c>
      <c r="BG26" s="53">
        <v>0</v>
      </c>
      <c r="BH26" s="53">
        <v>0</v>
      </c>
      <c r="BI26" s="53">
        <v>0</v>
      </c>
      <c r="BJ26" s="53">
        <v>0</v>
      </c>
      <c r="BK26" s="53">
        <v>0</v>
      </c>
      <c r="BL26" s="53">
        <v>0</v>
      </c>
      <c r="BM26" s="53">
        <v>0</v>
      </c>
      <c r="BN26" s="53">
        <v>0</v>
      </c>
      <c r="BO26" s="53">
        <v>0</v>
      </c>
      <c r="BP26" s="53">
        <v>0</v>
      </c>
      <c r="BQ26" s="53">
        <v>0</v>
      </c>
      <c r="BR26" s="53">
        <v>0</v>
      </c>
      <c r="BS26" s="53">
        <v>0</v>
      </c>
      <c r="BT26" s="53">
        <v>0</v>
      </c>
      <c r="BU26" s="53">
        <v>0</v>
      </c>
      <c r="BV26" s="53">
        <v>0</v>
      </c>
      <c r="BW26" s="53">
        <v>0</v>
      </c>
      <c r="BX26" s="53">
        <v>0</v>
      </c>
      <c r="BY26" s="53">
        <v>0</v>
      </c>
      <c r="BZ26" s="53">
        <v>0</v>
      </c>
      <c r="CA26" s="53">
        <v>0</v>
      </c>
      <c r="CB26" s="53">
        <v>0</v>
      </c>
      <c r="CC26" s="53">
        <v>0</v>
      </c>
      <c r="CD26" s="53">
        <v>0</v>
      </c>
      <c r="CE26" s="53">
        <v>0</v>
      </c>
      <c r="CF26" s="53">
        <v>0</v>
      </c>
      <c r="CG26" s="53">
        <v>0</v>
      </c>
      <c r="CH26" s="53">
        <v>0</v>
      </c>
    </row>
    <row r="27" spans="1:86" x14ac:dyDescent="0.25">
      <c r="A27" t="s">
        <v>533</v>
      </c>
      <c r="B27">
        <v>1</v>
      </c>
      <c r="C27" s="51">
        <v>1</v>
      </c>
      <c r="D27" s="51">
        <v>0</v>
      </c>
      <c r="E27" s="51">
        <v>0</v>
      </c>
      <c r="F27" s="51">
        <v>0</v>
      </c>
      <c r="G27" s="51">
        <v>0</v>
      </c>
      <c r="H27" s="51">
        <v>0</v>
      </c>
      <c r="I27" s="51">
        <v>0</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0</v>
      </c>
      <c r="AF27" s="51">
        <v>0</v>
      </c>
      <c r="AG27" s="51">
        <v>0</v>
      </c>
      <c r="AH27" s="51">
        <v>0</v>
      </c>
      <c r="AI27" s="51">
        <v>0</v>
      </c>
      <c r="AJ27" s="51">
        <v>0</v>
      </c>
      <c r="AK27" s="51">
        <v>0</v>
      </c>
      <c r="AL27" s="51">
        <v>0</v>
      </c>
      <c r="AM27" s="51">
        <v>0</v>
      </c>
      <c r="AN27" s="51">
        <v>0</v>
      </c>
      <c r="AO27" s="51">
        <v>0</v>
      </c>
      <c r="AP27" s="51">
        <v>0</v>
      </c>
      <c r="AQ27" s="51">
        <v>0</v>
      </c>
      <c r="AR27" s="51">
        <v>0</v>
      </c>
      <c r="AS27" s="51">
        <v>0</v>
      </c>
      <c r="AT27" s="51">
        <v>0</v>
      </c>
      <c r="AU27" s="51">
        <v>0</v>
      </c>
      <c r="AV27" s="51">
        <v>0</v>
      </c>
      <c r="AW27" s="51">
        <v>0</v>
      </c>
      <c r="AX27" s="51">
        <v>0</v>
      </c>
      <c r="AY27" s="51">
        <v>0</v>
      </c>
      <c r="AZ27" s="51">
        <v>0</v>
      </c>
      <c r="BA27" s="51">
        <v>0</v>
      </c>
      <c r="BB27" s="51">
        <v>0</v>
      </c>
      <c r="BC27" s="51">
        <v>0</v>
      </c>
      <c r="BD27" s="51">
        <v>0</v>
      </c>
      <c r="BE27" s="51">
        <v>0</v>
      </c>
      <c r="BF27" s="51">
        <v>0</v>
      </c>
      <c r="BG27" s="51">
        <v>0</v>
      </c>
      <c r="BH27" s="51">
        <v>0</v>
      </c>
      <c r="BI27" s="51">
        <v>0</v>
      </c>
      <c r="BJ27" s="51">
        <v>0</v>
      </c>
      <c r="BK27" s="51">
        <v>0</v>
      </c>
      <c r="BL27" s="51">
        <v>0</v>
      </c>
      <c r="BM27" s="51">
        <v>0</v>
      </c>
      <c r="BN27" s="51">
        <v>0</v>
      </c>
      <c r="BO27" s="51">
        <v>0</v>
      </c>
      <c r="BP27" s="51">
        <v>0</v>
      </c>
      <c r="BQ27" s="51">
        <v>0</v>
      </c>
      <c r="BR27" s="51">
        <v>0</v>
      </c>
      <c r="BS27" s="51">
        <v>0</v>
      </c>
      <c r="BT27" s="51">
        <v>0</v>
      </c>
      <c r="BU27" s="51">
        <v>0</v>
      </c>
      <c r="BV27" s="51">
        <v>0</v>
      </c>
      <c r="BW27" s="51">
        <v>0</v>
      </c>
      <c r="BX27" s="51">
        <v>0</v>
      </c>
      <c r="BY27" s="51">
        <v>0</v>
      </c>
      <c r="BZ27" s="51">
        <v>0</v>
      </c>
      <c r="CA27" s="51">
        <v>0</v>
      </c>
      <c r="CB27" s="51">
        <v>0</v>
      </c>
      <c r="CC27" s="51">
        <v>0</v>
      </c>
      <c r="CD27" s="51">
        <v>0</v>
      </c>
      <c r="CE27" s="51">
        <v>0</v>
      </c>
      <c r="CF27" s="51">
        <v>0</v>
      </c>
      <c r="CG27" s="51">
        <v>0</v>
      </c>
      <c r="CH27" s="51">
        <v>0</v>
      </c>
    </row>
    <row r="28" spans="1:86" s="33" customFormat="1" x14ac:dyDescent="0.25">
      <c r="A28" s="33" t="s">
        <v>534</v>
      </c>
      <c r="B28" s="33">
        <v>22</v>
      </c>
      <c r="C28" s="53">
        <v>0.045454545454545456</v>
      </c>
      <c r="D28" s="53">
        <v>0.045454545454545456</v>
      </c>
      <c r="E28" s="53">
        <v>0.045454545454545456</v>
      </c>
      <c r="F28" s="53">
        <v>0.045454545454545456</v>
      </c>
      <c r="G28" s="53">
        <v>0.045454545454545456</v>
      </c>
      <c r="H28" s="53">
        <v>0.045454545454545456</v>
      </c>
      <c r="I28" s="53">
        <v>0.045454545454545456</v>
      </c>
      <c r="J28" s="53">
        <v>0.045454545454545456</v>
      </c>
      <c r="K28" s="53">
        <v>0.045454545454545456</v>
      </c>
      <c r="L28" s="53">
        <v>0.045454545454545456</v>
      </c>
      <c r="M28" s="53">
        <v>0.045454545454545456</v>
      </c>
      <c r="N28" s="53">
        <v>0.045454545454545456</v>
      </c>
      <c r="O28" s="53">
        <v>0.04681818181818182</v>
      </c>
      <c r="P28" s="53">
        <v>0.04681818181818182</v>
      </c>
      <c r="Q28" s="53">
        <v>0.04681818181818182</v>
      </c>
      <c r="R28" s="53">
        <v>0.04681818181818182</v>
      </c>
      <c r="S28" s="53">
        <v>0.04681818181818182</v>
      </c>
      <c r="T28" s="53">
        <v>0.04681818181818182</v>
      </c>
      <c r="U28" s="53">
        <v>0.04681818181818182</v>
      </c>
      <c r="V28" s="53">
        <v>0.04681818181818182</v>
      </c>
      <c r="W28" s="53">
        <v>0.04681818181818182</v>
      </c>
      <c r="X28" s="53">
        <v>0.04681818181818182</v>
      </c>
      <c r="Y28" s="53">
        <v>0</v>
      </c>
      <c r="Z28" s="53">
        <v>0</v>
      </c>
      <c r="AA28" s="53">
        <v>0</v>
      </c>
      <c r="AB28" s="53">
        <v>0</v>
      </c>
      <c r="AC28" s="53">
        <v>0</v>
      </c>
      <c r="AD28" s="53">
        <v>0</v>
      </c>
      <c r="AE28" s="53">
        <v>0</v>
      </c>
      <c r="AF28" s="53">
        <v>0</v>
      </c>
      <c r="AG28" s="53">
        <v>0</v>
      </c>
      <c r="AH28" s="53">
        <v>0</v>
      </c>
      <c r="AI28" s="53">
        <v>0</v>
      </c>
      <c r="AJ28" s="53">
        <v>0</v>
      </c>
      <c r="AK28" s="53">
        <v>0</v>
      </c>
      <c r="AL28" s="53">
        <v>0</v>
      </c>
      <c r="AM28" s="53">
        <v>0</v>
      </c>
      <c r="AN28" s="53">
        <v>0</v>
      </c>
      <c r="AO28" s="53">
        <v>0</v>
      </c>
      <c r="AP28" s="53">
        <v>0</v>
      </c>
      <c r="AQ28" s="53">
        <v>0</v>
      </c>
      <c r="AR28" s="53">
        <v>0</v>
      </c>
      <c r="AS28" s="53">
        <v>0</v>
      </c>
      <c r="AT28" s="53">
        <v>0</v>
      </c>
      <c r="AU28" s="53">
        <v>0</v>
      </c>
      <c r="AV28" s="53">
        <v>0</v>
      </c>
      <c r="AW28" s="53">
        <v>0</v>
      </c>
      <c r="AX28" s="53">
        <v>0</v>
      </c>
      <c r="AY28" s="53">
        <v>0</v>
      </c>
      <c r="AZ28" s="53">
        <v>0</v>
      </c>
      <c r="BA28" s="53">
        <v>0</v>
      </c>
      <c r="BB28" s="53">
        <v>0</v>
      </c>
      <c r="BC28" s="53">
        <v>0</v>
      </c>
      <c r="BD28" s="53">
        <v>0</v>
      </c>
      <c r="BE28" s="53">
        <v>0</v>
      </c>
      <c r="BF28" s="53">
        <v>0</v>
      </c>
      <c r="BG28" s="53">
        <v>0</v>
      </c>
      <c r="BH28" s="53">
        <v>0</v>
      </c>
      <c r="BI28" s="53">
        <v>0</v>
      </c>
      <c r="BJ28" s="53">
        <v>0</v>
      </c>
      <c r="BK28" s="53">
        <v>0</v>
      </c>
      <c r="BL28" s="53">
        <v>0</v>
      </c>
      <c r="BM28" s="53">
        <v>0</v>
      </c>
      <c r="BN28" s="53">
        <v>0</v>
      </c>
      <c r="BO28" s="53">
        <v>0</v>
      </c>
      <c r="BP28" s="53">
        <v>0</v>
      </c>
      <c r="BQ28" s="53">
        <v>0</v>
      </c>
      <c r="BR28" s="53">
        <v>0</v>
      </c>
      <c r="BS28" s="53">
        <v>0</v>
      </c>
      <c r="BT28" s="53">
        <v>0</v>
      </c>
      <c r="BU28" s="53">
        <v>0</v>
      </c>
      <c r="BV28" s="53">
        <v>0</v>
      </c>
      <c r="BW28" s="53">
        <v>0</v>
      </c>
      <c r="BX28" s="53">
        <v>0</v>
      </c>
      <c r="BY28" s="53">
        <v>0</v>
      </c>
      <c r="BZ28" s="53">
        <v>0</v>
      </c>
      <c r="CA28" s="53">
        <v>0</v>
      </c>
      <c r="CB28" s="53">
        <v>0</v>
      </c>
      <c r="CC28" s="53">
        <v>0</v>
      </c>
      <c r="CD28" s="53">
        <v>0</v>
      </c>
      <c r="CE28" s="53">
        <v>0</v>
      </c>
      <c r="CF28" s="53">
        <v>0</v>
      </c>
      <c r="CG28" s="53">
        <v>0</v>
      </c>
      <c r="CH28" s="53">
        <v>0</v>
      </c>
    </row>
    <row r="29" spans="1:86" x14ac:dyDescent="0.25">
      <c r="A29" t="s">
        <v>535</v>
      </c>
      <c r="B29">
        <v>22</v>
      </c>
      <c r="C29" s="51">
        <v>0.045454545454545456</v>
      </c>
      <c r="D29" s="51">
        <v>0.045454545454545456</v>
      </c>
      <c r="E29" s="51">
        <v>0.045454545454545456</v>
      </c>
      <c r="F29" s="51">
        <v>0.045454545454545456</v>
      </c>
      <c r="G29" s="51">
        <v>0.045454545454545456</v>
      </c>
      <c r="H29" s="51">
        <v>0.045454545454545456</v>
      </c>
      <c r="I29" s="51">
        <v>0.045454545454545456</v>
      </c>
      <c r="J29" s="51">
        <v>0.045454545454545456</v>
      </c>
      <c r="K29" s="51">
        <v>0.045454545454545456</v>
      </c>
      <c r="L29" s="51">
        <v>0.045454545454545456</v>
      </c>
      <c r="M29" s="51">
        <v>0.045454545454545456</v>
      </c>
      <c r="N29" s="51">
        <v>0.045454545454545456</v>
      </c>
      <c r="O29" s="51">
        <v>0.04681818181818182</v>
      </c>
      <c r="P29" s="51">
        <v>0.04681818181818182</v>
      </c>
      <c r="Q29" s="51">
        <v>0.04681818181818182</v>
      </c>
      <c r="R29" s="51">
        <v>0.04681818181818182</v>
      </c>
      <c r="S29" s="51">
        <v>0.04681818181818182</v>
      </c>
      <c r="T29" s="51">
        <v>0.04681818181818182</v>
      </c>
      <c r="U29" s="51">
        <v>0.04681818181818182</v>
      </c>
      <c r="V29" s="51">
        <v>0.04681818181818182</v>
      </c>
      <c r="W29" s="51">
        <v>0.04681818181818182</v>
      </c>
      <c r="X29" s="51">
        <v>0.04681818181818182</v>
      </c>
      <c r="Y29" s="51">
        <v>0</v>
      </c>
      <c r="Z29" s="51">
        <v>0</v>
      </c>
      <c r="AA29" s="51">
        <v>0</v>
      </c>
      <c r="AB29" s="51">
        <v>0</v>
      </c>
      <c r="AC29" s="51">
        <v>0</v>
      </c>
      <c r="AD29" s="51">
        <v>0</v>
      </c>
      <c r="AE29" s="51">
        <v>0</v>
      </c>
      <c r="AF29" s="51">
        <v>0</v>
      </c>
      <c r="AG29" s="51">
        <v>0</v>
      </c>
      <c r="AH29" s="51">
        <v>0</v>
      </c>
      <c r="AI29" s="51">
        <v>0</v>
      </c>
      <c r="AJ29" s="51">
        <v>0</v>
      </c>
      <c r="AK29" s="51">
        <v>0</v>
      </c>
      <c r="AL29" s="51">
        <v>0</v>
      </c>
      <c r="AM29" s="51">
        <v>0</v>
      </c>
      <c r="AN29" s="51">
        <v>0</v>
      </c>
      <c r="AO29" s="51">
        <v>0</v>
      </c>
      <c r="AP29" s="51">
        <v>0</v>
      </c>
      <c r="AQ29" s="51">
        <v>0</v>
      </c>
      <c r="AR29" s="51">
        <v>0</v>
      </c>
      <c r="AS29" s="51">
        <v>0</v>
      </c>
      <c r="AT29" s="51">
        <v>0</v>
      </c>
      <c r="AU29" s="51">
        <v>0</v>
      </c>
      <c r="AV29" s="51">
        <v>0</v>
      </c>
      <c r="AW29" s="51">
        <v>0</v>
      </c>
      <c r="AX29" s="51">
        <v>0</v>
      </c>
      <c r="AY29" s="51">
        <v>0</v>
      </c>
      <c r="AZ29" s="51">
        <v>0</v>
      </c>
      <c r="BA29" s="51">
        <v>0</v>
      </c>
      <c r="BB29" s="51">
        <v>0</v>
      </c>
      <c r="BC29" s="51">
        <v>0</v>
      </c>
      <c r="BD29" s="51">
        <v>0</v>
      </c>
      <c r="BE29" s="51">
        <v>0</v>
      </c>
      <c r="BF29" s="51">
        <v>0</v>
      </c>
      <c r="BG29" s="51">
        <v>0</v>
      </c>
      <c r="BH29" s="51">
        <v>0</v>
      </c>
      <c r="BI29" s="51">
        <v>0</v>
      </c>
      <c r="BJ29" s="51">
        <v>0</v>
      </c>
      <c r="BK29" s="51">
        <v>0</v>
      </c>
      <c r="BL29" s="51">
        <v>0</v>
      </c>
      <c r="BM29" s="51">
        <v>0</v>
      </c>
      <c r="BN29" s="51">
        <v>0</v>
      </c>
      <c r="BO29" s="51">
        <v>0</v>
      </c>
      <c r="BP29" s="51">
        <v>0</v>
      </c>
      <c r="BQ29" s="51">
        <v>0</v>
      </c>
      <c r="BR29" s="51">
        <v>0</v>
      </c>
      <c r="BS29" s="51">
        <v>0</v>
      </c>
      <c r="BT29" s="51">
        <v>0</v>
      </c>
      <c r="BU29" s="51">
        <v>0</v>
      </c>
      <c r="BV29" s="51">
        <v>0</v>
      </c>
      <c r="BW29" s="51">
        <v>0</v>
      </c>
      <c r="BX29" s="51">
        <v>0</v>
      </c>
      <c r="BY29" s="51">
        <v>0</v>
      </c>
      <c r="BZ29" s="51">
        <v>0</v>
      </c>
      <c r="CA29" s="51">
        <v>0</v>
      </c>
      <c r="CB29" s="51">
        <v>0</v>
      </c>
      <c r="CC29" s="51">
        <v>0</v>
      </c>
      <c r="CD29" s="51">
        <v>0</v>
      </c>
      <c r="CE29" s="51">
        <v>0</v>
      </c>
      <c r="CF29" s="51">
        <v>0</v>
      </c>
      <c r="CG29" s="51">
        <v>0</v>
      </c>
      <c r="CH29" s="51">
        <v>0</v>
      </c>
    </row>
    <row r="30" spans="1:86" s="33" customFormat="1" x14ac:dyDescent="0.25">
      <c r="A30" s="33" t="s">
        <v>536</v>
      </c>
      <c r="B30" s="33">
        <v>22</v>
      </c>
      <c r="C30" s="53">
        <v>0.045454545454545456</v>
      </c>
      <c r="D30" s="53">
        <v>0.045454545454545456</v>
      </c>
      <c r="E30" s="53">
        <v>0.045454545454545456</v>
      </c>
      <c r="F30" s="53">
        <v>0.045454545454545456</v>
      </c>
      <c r="G30" s="53">
        <v>0.045454545454545456</v>
      </c>
      <c r="H30" s="53">
        <v>0.045454545454545456</v>
      </c>
      <c r="I30" s="53">
        <v>0.045454545454545456</v>
      </c>
      <c r="J30" s="53">
        <v>0.045454545454545456</v>
      </c>
      <c r="K30" s="53">
        <v>0.045454545454545456</v>
      </c>
      <c r="L30" s="53">
        <v>0.045454545454545456</v>
      </c>
      <c r="M30" s="53">
        <v>0.045454545454545456</v>
      </c>
      <c r="N30" s="53">
        <v>0.045454545454545456</v>
      </c>
      <c r="O30" s="53">
        <v>0.04681818181818182</v>
      </c>
      <c r="P30" s="53">
        <v>0.04681818181818182</v>
      </c>
      <c r="Q30" s="53">
        <v>0.04681818181818182</v>
      </c>
      <c r="R30" s="53">
        <v>0.04681818181818182</v>
      </c>
      <c r="S30" s="53">
        <v>0.04681818181818182</v>
      </c>
      <c r="T30" s="53">
        <v>0.04681818181818182</v>
      </c>
      <c r="U30" s="53">
        <v>0.04681818181818182</v>
      </c>
      <c r="V30" s="53">
        <v>0.04681818181818182</v>
      </c>
      <c r="W30" s="53">
        <v>0.04681818181818182</v>
      </c>
      <c r="X30" s="53">
        <v>0.04681818181818182</v>
      </c>
      <c r="Y30" s="53">
        <v>0</v>
      </c>
      <c r="Z30" s="53">
        <v>0</v>
      </c>
      <c r="AA30" s="53">
        <v>0</v>
      </c>
      <c r="AB30" s="53">
        <v>0</v>
      </c>
      <c r="AC30" s="53">
        <v>0</v>
      </c>
      <c r="AD30" s="53">
        <v>0</v>
      </c>
      <c r="AE30" s="53">
        <v>0</v>
      </c>
      <c r="AF30" s="53">
        <v>0</v>
      </c>
      <c r="AG30" s="53">
        <v>0</v>
      </c>
      <c r="AH30" s="53">
        <v>0</v>
      </c>
      <c r="AI30" s="53">
        <v>0</v>
      </c>
      <c r="AJ30" s="53">
        <v>0</v>
      </c>
      <c r="AK30" s="53">
        <v>0</v>
      </c>
      <c r="AL30" s="53">
        <v>0</v>
      </c>
      <c r="AM30" s="53">
        <v>0</v>
      </c>
      <c r="AN30" s="53">
        <v>0</v>
      </c>
      <c r="AO30" s="53">
        <v>0</v>
      </c>
      <c r="AP30" s="53">
        <v>0</v>
      </c>
      <c r="AQ30" s="53">
        <v>0</v>
      </c>
      <c r="AR30" s="53">
        <v>0</v>
      </c>
      <c r="AS30" s="53">
        <v>0</v>
      </c>
      <c r="AT30" s="53">
        <v>0</v>
      </c>
      <c r="AU30" s="53">
        <v>0</v>
      </c>
      <c r="AV30" s="53">
        <v>0</v>
      </c>
      <c r="AW30" s="53">
        <v>0</v>
      </c>
      <c r="AX30" s="53">
        <v>0</v>
      </c>
      <c r="AY30" s="53">
        <v>0</v>
      </c>
      <c r="AZ30" s="53">
        <v>0</v>
      </c>
      <c r="BA30" s="53">
        <v>0</v>
      </c>
      <c r="BB30" s="53">
        <v>0</v>
      </c>
      <c r="BC30" s="53">
        <v>0</v>
      </c>
      <c r="BD30" s="53">
        <v>0</v>
      </c>
      <c r="BE30" s="53">
        <v>0</v>
      </c>
      <c r="BF30" s="53">
        <v>0</v>
      </c>
      <c r="BG30" s="53">
        <v>0</v>
      </c>
      <c r="BH30" s="53">
        <v>0</v>
      </c>
      <c r="BI30" s="53">
        <v>0</v>
      </c>
      <c r="BJ30" s="53">
        <v>0</v>
      </c>
      <c r="BK30" s="53">
        <v>0</v>
      </c>
      <c r="BL30" s="53">
        <v>0</v>
      </c>
      <c r="BM30" s="53">
        <v>0</v>
      </c>
      <c r="BN30" s="53">
        <v>0</v>
      </c>
      <c r="BO30" s="53">
        <v>0</v>
      </c>
      <c r="BP30" s="53">
        <v>0</v>
      </c>
      <c r="BQ30" s="53">
        <v>0</v>
      </c>
      <c r="BR30" s="53">
        <v>0</v>
      </c>
      <c r="BS30" s="53">
        <v>0</v>
      </c>
      <c r="BT30" s="53">
        <v>0</v>
      </c>
      <c r="BU30" s="53">
        <v>0</v>
      </c>
      <c r="BV30" s="53">
        <v>0</v>
      </c>
      <c r="BW30" s="53">
        <v>0</v>
      </c>
      <c r="BX30" s="53">
        <v>0</v>
      </c>
      <c r="BY30" s="53">
        <v>0</v>
      </c>
      <c r="BZ30" s="53">
        <v>0</v>
      </c>
      <c r="CA30" s="53">
        <v>0</v>
      </c>
      <c r="CB30" s="53">
        <v>0</v>
      </c>
      <c r="CC30" s="53">
        <v>0</v>
      </c>
      <c r="CD30" s="53">
        <v>0</v>
      </c>
      <c r="CE30" s="53">
        <v>0</v>
      </c>
      <c r="CF30" s="53">
        <v>0</v>
      </c>
      <c r="CG30" s="53">
        <v>0</v>
      </c>
      <c r="CH30" s="53">
        <v>0</v>
      </c>
    </row>
    <row r="31" spans="1:86" x14ac:dyDescent="0.25">
      <c r="A31" t="s">
        <v>537</v>
      </c>
      <c r="B31">
        <v>22</v>
      </c>
      <c r="C31" s="51">
        <v>0.045454545454545456</v>
      </c>
      <c r="D31" s="51">
        <v>0.045454545454545456</v>
      </c>
      <c r="E31" s="51">
        <v>0.045454545454545456</v>
      </c>
      <c r="F31" s="51">
        <v>0.045454545454545456</v>
      </c>
      <c r="G31" s="51">
        <v>0.045454545454545456</v>
      </c>
      <c r="H31" s="51">
        <v>0.045454545454545456</v>
      </c>
      <c r="I31" s="51">
        <v>0.045454545454545456</v>
      </c>
      <c r="J31" s="51">
        <v>0.045454545454545456</v>
      </c>
      <c r="K31" s="51">
        <v>0.045454545454545456</v>
      </c>
      <c r="L31" s="51">
        <v>0.045454545454545456</v>
      </c>
      <c r="M31" s="51">
        <v>0.045454545454545456</v>
      </c>
      <c r="N31" s="51">
        <v>0.045454545454545456</v>
      </c>
      <c r="O31" s="51">
        <v>0.04681818181818182</v>
      </c>
      <c r="P31" s="51">
        <v>0.04681818181818182</v>
      </c>
      <c r="Q31" s="51">
        <v>0.04681818181818182</v>
      </c>
      <c r="R31" s="51">
        <v>0.04681818181818182</v>
      </c>
      <c r="S31" s="51">
        <v>0.04681818181818182</v>
      </c>
      <c r="T31" s="51">
        <v>0.04681818181818182</v>
      </c>
      <c r="U31" s="51">
        <v>0.04681818181818182</v>
      </c>
      <c r="V31" s="51">
        <v>0.04681818181818182</v>
      </c>
      <c r="W31" s="51">
        <v>0.04681818181818182</v>
      </c>
      <c r="X31" s="51">
        <v>0.04681818181818182</v>
      </c>
      <c r="Y31" s="51">
        <v>0</v>
      </c>
      <c r="Z31" s="51">
        <v>0</v>
      </c>
      <c r="AA31" s="51">
        <v>0</v>
      </c>
      <c r="AB31" s="51">
        <v>0</v>
      </c>
      <c r="AC31" s="51">
        <v>0</v>
      </c>
      <c r="AD31" s="51">
        <v>0</v>
      </c>
      <c r="AE31" s="51">
        <v>0</v>
      </c>
      <c r="AF31" s="51">
        <v>0</v>
      </c>
      <c r="AG31" s="51">
        <v>0</v>
      </c>
      <c r="AH31" s="51">
        <v>0</v>
      </c>
      <c r="AI31" s="51">
        <v>0</v>
      </c>
      <c r="AJ31" s="51">
        <v>0</v>
      </c>
      <c r="AK31" s="51">
        <v>0</v>
      </c>
      <c r="AL31" s="51">
        <v>0</v>
      </c>
      <c r="AM31" s="51">
        <v>0</v>
      </c>
      <c r="AN31" s="51">
        <v>0</v>
      </c>
      <c r="AO31" s="51">
        <v>0</v>
      </c>
      <c r="AP31" s="51">
        <v>0</v>
      </c>
      <c r="AQ31" s="51">
        <v>0</v>
      </c>
      <c r="AR31" s="51">
        <v>0</v>
      </c>
      <c r="AS31" s="51">
        <v>0</v>
      </c>
      <c r="AT31" s="51">
        <v>0</v>
      </c>
      <c r="AU31" s="51">
        <v>0</v>
      </c>
      <c r="AV31" s="51">
        <v>0</v>
      </c>
      <c r="AW31" s="51">
        <v>0</v>
      </c>
      <c r="AX31" s="51">
        <v>0</v>
      </c>
      <c r="AY31" s="51">
        <v>0</v>
      </c>
      <c r="AZ31" s="51">
        <v>0</v>
      </c>
      <c r="BA31" s="51">
        <v>0</v>
      </c>
      <c r="BB31" s="51">
        <v>0</v>
      </c>
      <c r="BC31" s="51">
        <v>0</v>
      </c>
      <c r="BD31" s="51">
        <v>0</v>
      </c>
      <c r="BE31" s="51">
        <v>0</v>
      </c>
      <c r="BF31" s="51">
        <v>0</v>
      </c>
      <c r="BG31" s="51">
        <v>0</v>
      </c>
      <c r="BH31" s="51">
        <v>0</v>
      </c>
      <c r="BI31" s="51">
        <v>0</v>
      </c>
      <c r="BJ31" s="51">
        <v>0</v>
      </c>
      <c r="BK31" s="51">
        <v>0</v>
      </c>
      <c r="BL31" s="51">
        <v>0</v>
      </c>
      <c r="BM31" s="51">
        <v>0</v>
      </c>
      <c r="BN31" s="51">
        <v>0</v>
      </c>
      <c r="BO31" s="51">
        <v>0</v>
      </c>
      <c r="BP31" s="51">
        <v>0</v>
      </c>
      <c r="BQ31" s="51">
        <v>0</v>
      </c>
      <c r="BR31" s="51">
        <v>0</v>
      </c>
      <c r="BS31" s="51">
        <v>0</v>
      </c>
      <c r="BT31" s="51">
        <v>0</v>
      </c>
      <c r="BU31" s="51">
        <v>0</v>
      </c>
      <c r="BV31" s="51">
        <v>0</v>
      </c>
      <c r="BW31" s="51">
        <v>0</v>
      </c>
      <c r="BX31" s="51">
        <v>0</v>
      </c>
      <c r="BY31" s="51">
        <v>0</v>
      </c>
      <c r="BZ31" s="51">
        <v>0</v>
      </c>
      <c r="CA31" s="51">
        <v>0</v>
      </c>
      <c r="CB31" s="51">
        <v>0</v>
      </c>
      <c r="CC31" s="51">
        <v>0</v>
      </c>
      <c r="CD31" s="51">
        <v>0</v>
      </c>
      <c r="CE31" s="51">
        <v>0</v>
      </c>
      <c r="CF31" s="51">
        <v>0</v>
      </c>
      <c r="CG31" s="51">
        <v>0</v>
      </c>
      <c r="CH31" s="51">
        <v>0</v>
      </c>
    </row>
    <row r="32" spans="1:86" s="33" customFormat="1" x14ac:dyDescent="0.25">
      <c r="A32" s="33" t="s">
        <v>538</v>
      </c>
      <c r="B32" s="33">
        <v>13</v>
      </c>
      <c r="C32" s="59">
        <v>0</v>
      </c>
      <c r="D32" s="59">
        <v>0</v>
      </c>
      <c r="E32" s="59">
        <v>0</v>
      </c>
      <c r="F32" s="59">
        <v>0</v>
      </c>
      <c r="G32" s="59">
        <v>0</v>
      </c>
      <c r="H32" s="59">
        <v>0</v>
      </c>
      <c r="I32" s="59">
        <v>0</v>
      </c>
      <c r="J32" s="59">
        <v>0</v>
      </c>
      <c r="K32" s="59">
        <v>0</v>
      </c>
      <c r="L32" s="59">
        <v>0</v>
      </c>
      <c r="M32" s="59">
        <v>1</v>
      </c>
      <c r="N32" s="59">
        <v>0</v>
      </c>
      <c r="O32" s="59">
        <v>1.025</v>
      </c>
      <c r="P32" s="59">
        <v>0</v>
      </c>
      <c r="Q32" s="59">
        <v>0</v>
      </c>
      <c r="R32" s="59">
        <v>1.025</v>
      </c>
      <c r="S32" s="59">
        <v>0</v>
      </c>
      <c r="T32" s="59">
        <v>0</v>
      </c>
      <c r="U32" s="59">
        <v>1.025</v>
      </c>
      <c r="V32" s="59">
        <v>0</v>
      </c>
      <c r="W32" s="59">
        <v>1.025</v>
      </c>
      <c r="X32" s="59">
        <v>0</v>
      </c>
      <c r="Y32" s="59">
        <v>0</v>
      </c>
      <c r="Z32" s="59">
        <v>0</v>
      </c>
      <c r="AA32" s="59">
        <v>0</v>
      </c>
      <c r="AB32" s="59">
        <v>0</v>
      </c>
      <c r="AC32" s="59">
        <v>0</v>
      </c>
      <c r="AD32" s="59">
        <v>0</v>
      </c>
      <c r="AE32" s="59">
        <v>0</v>
      </c>
      <c r="AF32" s="59">
        <v>0</v>
      </c>
      <c r="AG32" s="59">
        <v>0</v>
      </c>
      <c r="AH32" s="59">
        <v>0</v>
      </c>
      <c r="AI32" s="59">
        <v>0</v>
      </c>
      <c r="AJ32" s="59">
        <v>0</v>
      </c>
      <c r="AK32" s="59">
        <v>0</v>
      </c>
      <c r="AL32" s="59">
        <v>0</v>
      </c>
      <c r="AM32" s="59">
        <v>0</v>
      </c>
      <c r="AN32" s="59">
        <v>0</v>
      </c>
      <c r="AO32" s="59">
        <v>0</v>
      </c>
      <c r="AP32" s="59">
        <v>0</v>
      </c>
      <c r="AQ32" s="59">
        <v>0</v>
      </c>
      <c r="AR32" s="59">
        <v>0</v>
      </c>
      <c r="AS32" s="59">
        <v>0</v>
      </c>
      <c r="AT32" s="59">
        <v>0</v>
      </c>
      <c r="AU32" s="59">
        <v>0</v>
      </c>
      <c r="AV32" s="59">
        <v>0</v>
      </c>
      <c r="AW32" s="59">
        <v>0</v>
      </c>
      <c r="AX32" s="59">
        <v>0</v>
      </c>
      <c r="AY32" s="59">
        <v>0</v>
      </c>
      <c r="AZ32" s="59">
        <v>0</v>
      </c>
      <c r="BA32" s="59">
        <v>0</v>
      </c>
      <c r="BB32" s="59">
        <v>0</v>
      </c>
      <c r="BC32" s="59">
        <v>0</v>
      </c>
      <c r="BD32" s="59">
        <v>0</v>
      </c>
      <c r="BE32" s="59">
        <v>0</v>
      </c>
      <c r="BF32" s="59">
        <v>0</v>
      </c>
      <c r="BG32" s="59">
        <v>0</v>
      </c>
      <c r="BH32" s="59">
        <v>0</v>
      </c>
      <c r="BI32" s="59">
        <v>0</v>
      </c>
      <c r="BJ32" s="59">
        <v>0</v>
      </c>
      <c r="BK32" s="59">
        <v>0</v>
      </c>
      <c r="BL32" s="59">
        <v>0</v>
      </c>
      <c r="BM32" s="59">
        <v>0</v>
      </c>
      <c r="BN32" s="59">
        <v>0</v>
      </c>
      <c r="BO32" s="59">
        <v>0</v>
      </c>
      <c r="BP32" s="59">
        <v>0</v>
      </c>
      <c r="BQ32" s="59">
        <v>0</v>
      </c>
      <c r="BR32" s="59">
        <v>0</v>
      </c>
      <c r="BS32" s="59">
        <v>0</v>
      </c>
      <c r="BT32" s="59">
        <v>0</v>
      </c>
      <c r="BU32" s="59">
        <v>0</v>
      </c>
      <c r="BV32" s="59">
        <v>0</v>
      </c>
      <c r="BW32" s="59">
        <v>0</v>
      </c>
      <c r="BX32" s="59">
        <v>0</v>
      </c>
      <c r="BY32" s="59">
        <v>0</v>
      </c>
      <c r="BZ32" s="59">
        <v>0</v>
      </c>
      <c r="CA32" s="59">
        <v>0</v>
      </c>
      <c r="CB32" s="59">
        <v>0</v>
      </c>
      <c r="CC32" s="59">
        <v>0</v>
      </c>
      <c r="CD32" s="59">
        <v>0</v>
      </c>
      <c r="CE32" s="59">
        <v>0</v>
      </c>
      <c r="CF32" s="59">
        <v>0</v>
      </c>
      <c r="CG32" s="59">
        <v>0</v>
      </c>
      <c r="CH32" s="59">
        <v>0</v>
      </c>
    </row>
    <row r="33" spans="1:86" x14ac:dyDescent="0.25">
      <c r="A33" t="s">
        <v>539</v>
      </c>
      <c r="B33">
        <v>13</v>
      </c>
      <c r="C33" s="60">
        <v>0</v>
      </c>
      <c r="D33" s="60">
        <v>0</v>
      </c>
      <c r="E33" s="60">
        <v>0</v>
      </c>
      <c r="F33" s="60">
        <v>0</v>
      </c>
      <c r="G33" s="60">
        <v>0</v>
      </c>
      <c r="H33" s="60">
        <v>0</v>
      </c>
      <c r="I33" s="60">
        <v>0</v>
      </c>
      <c r="J33" s="60">
        <v>0</v>
      </c>
      <c r="K33" s="60">
        <v>0</v>
      </c>
      <c r="L33" s="60">
        <v>0</v>
      </c>
      <c r="M33" s="60">
        <v>1</v>
      </c>
      <c r="N33" s="60">
        <v>0</v>
      </c>
      <c r="O33" s="60">
        <v>1.025</v>
      </c>
      <c r="P33" s="60">
        <v>0</v>
      </c>
      <c r="Q33" s="60">
        <v>0</v>
      </c>
      <c r="R33" s="60">
        <v>1.025</v>
      </c>
      <c r="S33" s="60">
        <v>0</v>
      </c>
      <c r="T33" s="60">
        <v>0</v>
      </c>
      <c r="U33" s="60">
        <v>1.025</v>
      </c>
      <c r="V33" s="60">
        <v>0</v>
      </c>
      <c r="W33" s="60">
        <v>1.025</v>
      </c>
      <c r="X33" s="60">
        <v>0</v>
      </c>
      <c r="Y33" s="60">
        <v>0</v>
      </c>
      <c r="Z33" s="60">
        <v>0</v>
      </c>
      <c r="AA33" s="60">
        <v>0</v>
      </c>
      <c r="AB33" s="60">
        <v>0</v>
      </c>
      <c r="AC33" s="60">
        <v>0</v>
      </c>
      <c r="AD33" s="60">
        <v>0</v>
      </c>
      <c r="AE33" s="60">
        <v>0</v>
      </c>
      <c r="AF33" s="60">
        <v>0</v>
      </c>
      <c r="AG33" s="60">
        <v>0</v>
      </c>
      <c r="AH33" s="60">
        <v>0</v>
      </c>
      <c r="AI33" s="60">
        <v>0</v>
      </c>
      <c r="AJ33" s="60">
        <v>0</v>
      </c>
      <c r="AK33" s="60">
        <v>0</v>
      </c>
      <c r="AL33" s="60">
        <v>0</v>
      </c>
      <c r="AM33" s="60">
        <v>0</v>
      </c>
      <c r="AN33" s="60">
        <v>0</v>
      </c>
      <c r="AO33" s="60">
        <v>0</v>
      </c>
      <c r="AP33" s="60">
        <v>0</v>
      </c>
      <c r="AQ33" s="60">
        <v>0</v>
      </c>
      <c r="AR33" s="60">
        <v>0</v>
      </c>
      <c r="AS33" s="60">
        <v>0</v>
      </c>
      <c r="AT33" s="60">
        <v>0</v>
      </c>
      <c r="AU33" s="60">
        <v>0</v>
      </c>
      <c r="AV33" s="60">
        <v>0</v>
      </c>
      <c r="AW33" s="60">
        <v>0</v>
      </c>
      <c r="AX33" s="60">
        <v>0</v>
      </c>
      <c r="AY33" s="60">
        <v>0</v>
      </c>
      <c r="AZ33" s="60">
        <v>0</v>
      </c>
      <c r="BA33" s="60">
        <v>0</v>
      </c>
      <c r="BB33" s="60">
        <v>0</v>
      </c>
      <c r="BC33" s="60">
        <v>0</v>
      </c>
      <c r="BD33" s="60">
        <v>0</v>
      </c>
      <c r="BE33" s="60">
        <v>0</v>
      </c>
      <c r="BF33" s="60">
        <v>0</v>
      </c>
      <c r="BG33" s="60">
        <v>0</v>
      </c>
      <c r="BH33" s="60">
        <v>0</v>
      </c>
      <c r="BI33" s="60">
        <v>0</v>
      </c>
      <c r="BJ33" s="60">
        <v>0</v>
      </c>
      <c r="BK33" s="60">
        <v>0</v>
      </c>
      <c r="BL33" s="60">
        <v>0</v>
      </c>
      <c r="BM33" s="60">
        <v>0</v>
      </c>
      <c r="BN33" s="60">
        <v>0</v>
      </c>
      <c r="BO33" s="60">
        <v>0</v>
      </c>
      <c r="BP33" s="60">
        <v>0</v>
      </c>
      <c r="BQ33" s="60">
        <v>0</v>
      </c>
      <c r="BR33" s="60">
        <v>0</v>
      </c>
      <c r="BS33" s="60">
        <v>0</v>
      </c>
      <c r="BT33" s="60">
        <v>0</v>
      </c>
      <c r="BU33" s="60">
        <v>0</v>
      </c>
      <c r="BV33" s="60">
        <v>0</v>
      </c>
      <c r="BW33" s="60">
        <v>0</v>
      </c>
      <c r="BX33" s="60">
        <v>0</v>
      </c>
      <c r="BY33" s="60">
        <v>0</v>
      </c>
      <c r="BZ33" s="60">
        <v>0</v>
      </c>
      <c r="CA33" s="60">
        <v>0</v>
      </c>
      <c r="CB33" s="60">
        <v>0</v>
      </c>
      <c r="CC33" s="60">
        <v>0</v>
      </c>
      <c r="CD33" s="60">
        <v>0</v>
      </c>
      <c r="CE33" s="60">
        <v>0</v>
      </c>
      <c r="CF33" s="60">
        <v>0</v>
      </c>
      <c r="CG33" s="60">
        <v>0</v>
      </c>
      <c r="CH33" s="60">
        <v>0</v>
      </c>
    </row>
    <row r="34" spans="1:86" s="33" customFormat="1" x14ac:dyDescent="0.25">
      <c r="A34" s="33" t="s">
        <v>540</v>
      </c>
      <c r="B34" s="33">
        <v>1</v>
      </c>
      <c r="C34" s="59">
        <v>0</v>
      </c>
      <c r="D34" s="59">
        <v>0</v>
      </c>
      <c r="E34" s="59">
        <v>0</v>
      </c>
      <c r="F34" s="59">
        <v>0</v>
      </c>
      <c r="G34" s="59">
        <v>0</v>
      </c>
      <c r="H34" s="59">
        <v>0</v>
      </c>
      <c r="I34" s="59">
        <v>0</v>
      </c>
      <c r="J34" s="59">
        <v>0</v>
      </c>
      <c r="K34" s="59">
        <v>0</v>
      </c>
      <c r="L34" s="59">
        <v>0</v>
      </c>
      <c r="M34" s="59">
        <v>0</v>
      </c>
      <c r="N34" s="59">
        <v>0</v>
      </c>
      <c r="O34" s="59">
        <v>0</v>
      </c>
      <c r="P34" s="59">
        <v>0</v>
      </c>
      <c r="Q34" s="59">
        <v>0</v>
      </c>
      <c r="R34" s="59">
        <v>0</v>
      </c>
      <c r="S34" s="59">
        <v>0</v>
      </c>
      <c r="T34" s="59">
        <v>0</v>
      </c>
      <c r="U34" s="59">
        <v>0</v>
      </c>
      <c r="V34" s="59">
        <v>0</v>
      </c>
      <c r="W34" s="59">
        <v>0</v>
      </c>
      <c r="X34" s="59">
        <v>5.125</v>
      </c>
      <c r="Y34" s="59">
        <v>0</v>
      </c>
      <c r="Z34" s="59">
        <v>0</v>
      </c>
      <c r="AA34" s="59">
        <v>0</v>
      </c>
      <c r="AB34" s="59">
        <v>0</v>
      </c>
      <c r="AC34" s="59">
        <v>0</v>
      </c>
      <c r="AD34" s="59">
        <v>0</v>
      </c>
      <c r="AE34" s="59">
        <v>0</v>
      </c>
      <c r="AF34" s="59">
        <v>0</v>
      </c>
      <c r="AG34" s="59">
        <v>0</v>
      </c>
      <c r="AH34" s="59">
        <v>0</v>
      </c>
      <c r="AI34" s="59">
        <v>0</v>
      </c>
      <c r="AJ34" s="59">
        <v>0</v>
      </c>
      <c r="AK34" s="59">
        <v>0</v>
      </c>
      <c r="AL34" s="59">
        <v>0</v>
      </c>
      <c r="AM34" s="59">
        <v>0</v>
      </c>
      <c r="AN34" s="59">
        <v>0</v>
      </c>
      <c r="AO34" s="59">
        <v>0</v>
      </c>
      <c r="AP34" s="59">
        <v>0</v>
      </c>
      <c r="AQ34" s="59">
        <v>0</v>
      </c>
      <c r="AR34" s="59">
        <v>0</v>
      </c>
      <c r="AS34" s="59">
        <v>0</v>
      </c>
      <c r="AT34" s="59">
        <v>0</v>
      </c>
      <c r="AU34" s="59">
        <v>0</v>
      </c>
      <c r="AV34" s="59">
        <v>0</v>
      </c>
      <c r="AW34" s="59">
        <v>0</v>
      </c>
      <c r="AX34" s="59">
        <v>0</v>
      </c>
      <c r="AY34" s="59">
        <v>0</v>
      </c>
      <c r="AZ34" s="59">
        <v>0</v>
      </c>
      <c r="BA34" s="59">
        <v>0</v>
      </c>
      <c r="BB34" s="59">
        <v>0</v>
      </c>
      <c r="BC34" s="59">
        <v>0</v>
      </c>
      <c r="BD34" s="59">
        <v>0</v>
      </c>
      <c r="BE34" s="59">
        <v>0</v>
      </c>
      <c r="BF34" s="59">
        <v>0</v>
      </c>
      <c r="BG34" s="59">
        <v>0</v>
      </c>
      <c r="BH34" s="59">
        <v>0</v>
      </c>
      <c r="BI34" s="59">
        <v>0</v>
      </c>
      <c r="BJ34" s="59">
        <v>0</v>
      </c>
      <c r="BK34" s="59">
        <v>0</v>
      </c>
      <c r="BL34" s="59">
        <v>0</v>
      </c>
      <c r="BM34" s="59">
        <v>0</v>
      </c>
      <c r="BN34" s="59">
        <v>0</v>
      </c>
      <c r="BO34" s="59">
        <v>0</v>
      </c>
      <c r="BP34" s="59">
        <v>0</v>
      </c>
      <c r="BQ34" s="59">
        <v>0</v>
      </c>
      <c r="BR34" s="59">
        <v>0</v>
      </c>
      <c r="BS34" s="59">
        <v>0</v>
      </c>
      <c r="BT34" s="59">
        <v>0</v>
      </c>
      <c r="BU34" s="59">
        <v>0</v>
      </c>
      <c r="BV34" s="59">
        <v>0</v>
      </c>
      <c r="BW34" s="59">
        <v>0</v>
      </c>
      <c r="BX34" s="59">
        <v>0</v>
      </c>
      <c r="BY34" s="59">
        <v>0</v>
      </c>
      <c r="BZ34" s="59">
        <v>0</v>
      </c>
      <c r="CA34" s="59">
        <v>0</v>
      </c>
      <c r="CB34" s="59">
        <v>0</v>
      </c>
      <c r="CC34" s="59">
        <v>0</v>
      </c>
      <c r="CD34" s="59">
        <v>0</v>
      </c>
      <c r="CE34" s="59">
        <v>0</v>
      </c>
      <c r="CF34" s="59">
        <v>0</v>
      </c>
      <c r="CG34" s="59">
        <v>0</v>
      </c>
      <c r="CH34" s="59">
        <v>0</v>
      </c>
    </row>
    <row r="35" spans="1:86" x14ac:dyDescent="0.25">
      <c r="A35" t="s">
        <v>541</v>
      </c>
      <c r="B35">
        <v>15</v>
      </c>
      <c r="C35" s="60">
        <v>0</v>
      </c>
      <c r="D35" s="60">
        <v>0</v>
      </c>
      <c r="E35" s="60">
        <v>0</v>
      </c>
      <c r="F35" s="60">
        <v>0</v>
      </c>
      <c r="G35" s="60">
        <v>0</v>
      </c>
      <c r="H35" s="60">
        <v>0</v>
      </c>
      <c r="I35" s="60">
        <v>0</v>
      </c>
      <c r="J35" s="60">
        <v>0</v>
      </c>
      <c r="K35" s="60">
        <v>0</v>
      </c>
      <c r="L35" s="60">
        <v>0</v>
      </c>
      <c r="M35" s="60">
        <v>0</v>
      </c>
      <c r="N35" s="60">
        <v>0</v>
      </c>
      <c r="O35" s="60">
        <v>0</v>
      </c>
      <c r="P35" s="60">
        <v>0</v>
      </c>
      <c r="Q35" s="60">
        <v>0</v>
      </c>
      <c r="R35" s="60">
        <v>0</v>
      </c>
      <c r="S35" s="60">
        <v>0</v>
      </c>
      <c r="T35" s="60">
        <v>0</v>
      </c>
      <c r="U35" s="60">
        <v>0</v>
      </c>
      <c r="V35" s="60">
        <v>0</v>
      </c>
      <c r="W35" s="60">
        <v>0</v>
      </c>
      <c r="X35" s="60">
        <v>0</v>
      </c>
      <c r="Y35" s="60">
        <v>0</v>
      </c>
      <c r="Z35" s="60">
        <v>0</v>
      </c>
      <c r="AA35" s="60">
        <v>1.050625</v>
      </c>
      <c r="AB35" s="60">
        <v>0</v>
      </c>
      <c r="AC35" s="60">
        <v>0</v>
      </c>
      <c r="AD35" s="60">
        <v>1.050625</v>
      </c>
      <c r="AE35" s="60">
        <v>0</v>
      </c>
      <c r="AF35" s="60">
        <v>0</v>
      </c>
      <c r="AG35" s="60">
        <v>1.050625</v>
      </c>
      <c r="AH35" s="60">
        <v>0</v>
      </c>
      <c r="AI35" s="60">
        <v>0</v>
      </c>
      <c r="AJ35" s="60">
        <v>1.050625</v>
      </c>
      <c r="AK35" s="60">
        <v>0</v>
      </c>
      <c r="AL35" s="60">
        <v>0</v>
      </c>
      <c r="AM35" s="60">
        <v>1.0768906249999997</v>
      </c>
      <c r="AN35" s="60">
        <v>0</v>
      </c>
      <c r="AO35" s="60">
        <v>0</v>
      </c>
      <c r="AP35" s="60">
        <v>0</v>
      </c>
      <c r="AQ35" s="60">
        <v>0</v>
      </c>
      <c r="AR35" s="60">
        <v>0</v>
      </c>
      <c r="AS35" s="60">
        <v>0</v>
      </c>
      <c r="AT35" s="60">
        <v>0</v>
      </c>
      <c r="AU35" s="60">
        <v>0</v>
      </c>
      <c r="AV35" s="60">
        <v>0</v>
      </c>
      <c r="AW35" s="60">
        <v>0</v>
      </c>
      <c r="AX35" s="60">
        <v>0</v>
      </c>
      <c r="AY35" s="60">
        <v>0</v>
      </c>
      <c r="AZ35" s="60">
        <v>0</v>
      </c>
      <c r="BA35" s="60">
        <v>0</v>
      </c>
      <c r="BB35" s="60">
        <v>0</v>
      </c>
      <c r="BC35" s="60">
        <v>0</v>
      </c>
      <c r="BD35" s="60">
        <v>0</v>
      </c>
      <c r="BE35" s="60">
        <v>0</v>
      </c>
      <c r="BF35" s="60">
        <v>0</v>
      </c>
      <c r="BG35" s="60">
        <v>0</v>
      </c>
      <c r="BH35" s="60">
        <v>0</v>
      </c>
      <c r="BI35" s="60">
        <v>0</v>
      </c>
      <c r="BJ35" s="60">
        <v>0</v>
      </c>
      <c r="BK35" s="60">
        <v>0</v>
      </c>
      <c r="BL35" s="60">
        <v>0</v>
      </c>
      <c r="BM35" s="60">
        <v>0</v>
      </c>
      <c r="BN35" s="60">
        <v>0</v>
      </c>
      <c r="BO35" s="60">
        <v>0</v>
      </c>
      <c r="BP35" s="60">
        <v>0</v>
      </c>
      <c r="BQ35" s="60">
        <v>0</v>
      </c>
      <c r="BR35" s="60">
        <v>0</v>
      </c>
      <c r="BS35" s="60">
        <v>0</v>
      </c>
      <c r="BT35" s="60">
        <v>0</v>
      </c>
      <c r="BU35" s="60">
        <v>0</v>
      </c>
      <c r="BV35" s="60">
        <v>0</v>
      </c>
      <c r="BW35" s="60">
        <v>0</v>
      </c>
      <c r="BX35" s="60">
        <v>0</v>
      </c>
      <c r="BY35" s="60">
        <v>0</v>
      </c>
      <c r="BZ35" s="60">
        <v>0</v>
      </c>
      <c r="CA35" s="60">
        <v>0</v>
      </c>
      <c r="CB35" s="60">
        <v>0</v>
      </c>
      <c r="CC35" s="60">
        <v>0</v>
      </c>
      <c r="CD35" s="60">
        <v>0</v>
      </c>
      <c r="CE35" s="60">
        <v>0</v>
      </c>
      <c r="CF35" s="60">
        <v>0</v>
      </c>
      <c r="CG35" s="60">
        <v>0</v>
      </c>
      <c r="CH35" s="60">
        <v>0</v>
      </c>
    </row>
    <row r="36" spans="1:86" s="33" customFormat="1" x14ac:dyDescent="0.25">
      <c r="A36" s="33" t="s">
        <v>542</v>
      </c>
      <c r="B36" s="33">
        <v>15</v>
      </c>
      <c r="C36" s="59">
        <v>0</v>
      </c>
      <c r="D36" s="59">
        <v>0</v>
      </c>
      <c r="E36" s="59">
        <v>0</v>
      </c>
      <c r="F36" s="59">
        <v>0</v>
      </c>
      <c r="G36" s="59">
        <v>0</v>
      </c>
      <c r="H36" s="59">
        <v>0</v>
      </c>
      <c r="I36" s="59">
        <v>0</v>
      </c>
      <c r="J36" s="59">
        <v>0</v>
      </c>
      <c r="K36" s="59">
        <v>0</v>
      </c>
      <c r="L36" s="59">
        <v>0</v>
      </c>
      <c r="M36" s="59">
        <v>0</v>
      </c>
      <c r="N36" s="59">
        <v>0</v>
      </c>
      <c r="O36" s="59">
        <v>0</v>
      </c>
      <c r="P36" s="59">
        <v>0</v>
      </c>
      <c r="Q36" s="59">
        <v>0</v>
      </c>
      <c r="R36" s="59">
        <v>0</v>
      </c>
      <c r="S36" s="59">
        <v>0</v>
      </c>
      <c r="T36" s="59">
        <v>0</v>
      </c>
      <c r="U36" s="59">
        <v>0</v>
      </c>
      <c r="V36" s="59">
        <v>0</v>
      </c>
      <c r="W36" s="59">
        <v>0</v>
      </c>
      <c r="X36" s="59">
        <v>0</v>
      </c>
      <c r="Y36" s="59">
        <v>0</v>
      </c>
      <c r="Z36" s="59">
        <v>0</v>
      </c>
      <c r="AA36" s="59">
        <v>1.050625</v>
      </c>
      <c r="AB36" s="59">
        <v>0</v>
      </c>
      <c r="AC36" s="59">
        <v>0</v>
      </c>
      <c r="AD36" s="59">
        <v>1.050625</v>
      </c>
      <c r="AE36" s="59">
        <v>0</v>
      </c>
      <c r="AF36" s="59">
        <v>0</v>
      </c>
      <c r="AG36" s="59">
        <v>1.050625</v>
      </c>
      <c r="AH36" s="59">
        <v>0</v>
      </c>
      <c r="AI36" s="59">
        <v>0</v>
      </c>
      <c r="AJ36" s="59">
        <v>1.050625</v>
      </c>
      <c r="AK36" s="59">
        <v>0</v>
      </c>
      <c r="AL36" s="59">
        <v>0</v>
      </c>
      <c r="AM36" s="59">
        <v>1.0768906249999997</v>
      </c>
      <c r="AN36" s="59">
        <v>0</v>
      </c>
      <c r="AO36" s="59">
        <v>0</v>
      </c>
      <c r="AP36" s="59">
        <v>0</v>
      </c>
      <c r="AQ36" s="59">
        <v>0</v>
      </c>
      <c r="AR36" s="59">
        <v>0</v>
      </c>
      <c r="AS36" s="59">
        <v>0</v>
      </c>
      <c r="AT36" s="59">
        <v>0</v>
      </c>
      <c r="AU36" s="59">
        <v>0</v>
      </c>
      <c r="AV36" s="59">
        <v>0</v>
      </c>
      <c r="AW36" s="59">
        <v>0</v>
      </c>
      <c r="AX36" s="59">
        <v>0</v>
      </c>
      <c r="AY36" s="59">
        <v>0</v>
      </c>
      <c r="AZ36" s="59">
        <v>0</v>
      </c>
      <c r="BA36" s="59">
        <v>0</v>
      </c>
      <c r="BB36" s="59">
        <v>0</v>
      </c>
      <c r="BC36" s="59">
        <v>0</v>
      </c>
      <c r="BD36" s="59">
        <v>0</v>
      </c>
      <c r="BE36" s="59">
        <v>0</v>
      </c>
      <c r="BF36" s="59">
        <v>0</v>
      </c>
      <c r="BG36" s="59">
        <v>0</v>
      </c>
      <c r="BH36" s="59">
        <v>0</v>
      </c>
      <c r="BI36" s="59">
        <v>0</v>
      </c>
      <c r="BJ36" s="59">
        <v>0</v>
      </c>
      <c r="BK36" s="59">
        <v>0</v>
      </c>
      <c r="BL36" s="59">
        <v>0</v>
      </c>
      <c r="BM36" s="59">
        <v>0</v>
      </c>
      <c r="BN36" s="59">
        <v>0</v>
      </c>
      <c r="BO36" s="59">
        <v>0</v>
      </c>
      <c r="BP36" s="59">
        <v>0</v>
      </c>
      <c r="BQ36" s="59">
        <v>0</v>
      </c>
      <c r="BR36" s="59">
        <v>0</v>
      </c>
      <c r="BS36" s="59">
        <v>0</v>
      </c>
      <c r="BT36" s="59">
        <v>0</v>
      </c>
      <c r="BU36" s="59">
        <v>0</v>
      </c>
      <c r="BV36" s="59">
        <v>0</v>
      </c>
      <c r="BW36" s="59">
        <v>0</v>
      </c>
      <c r="BX36" s="59">
        <v>0</v>
      </c>
      <c r="BY36" s="59">
        <v>0</v>
      </c>
      <c r="BZ36" s="59">
        <v>0</v>
      </c>
      <c r="CA36" s="59">
        <v>0</v>
      </c>
      <c r="CB36" s="59">
        <v>0</v>
      </c>
      <c r="CC36" s="59">
        <v>0</v>
      </c>
      <c r="CD36" s="59">
        <v>0</v>
      </c>
      <c r="CE36" s="59">
        <v>0</v>
      </c>
      <c r="CF36" s="59">
        <v>0</v>
      </c>
      <c r="CG36" s="59">
        <v>0</v>
      </c>
      <c r="CH36" s="59">
        <v>0</v>
      </c>
    </row>
    <row r="37" spans="1:86" x14ac:dyDescent="0.25">
      <c r="A37" t="s">
        <v>543</v>
      </c>
      <c r="B37">
        <v>18</v>
      </c>
      <c r="C37" s="60">
        <v>0</v>
      </c>
      <c r="D37" s="60">
        <v>0</v>
      </c>
      <c r="E37" s="60">
        <v>0</v>
      </c>
      <c r="F37" s="60">
        <v>0</v>
      </c>
      <c r="G37" s="60">
        <v>0</v>
      </c>
      <c r="H37" s="60">
        <v>0</v>
      </c>
      <c r="I37" s="60">
        <v>0</v>
      </c>
      <c r="J37" s="60">
        <v>0</v>
      </c>
      <c r="K37" s="60">
        <v>0</v>
      </c>
      <c r="L37" s="60">
        <v>0</v>
      </c>
      <c r="M37" s="60">
        <v>0</v>
      </c>
      <c r="N37" s="60">
        <v>0</v>
      </c>
      <c r="O37" s="60">
        <v>0</v>
      </c>
      <c r="P37" s="60">
        <v>1.025</v>
      </c>
      <c r="Q37" s="60">
        <v>0</v>
      </c>
      <c r="R37" s="60">
        <v>0</v>
      </c>
      <c r="S37" s="60">
        <v>0</v>
      </c>
      <c r="T37" s="60">
        <v>0</v>
      </c>
      <c r="U37" s="60">
        <v>0</v>
      </c>
      <c r="V37" s="60">
        <v>0</v>
      </c>
      <c r="W37" s="60">
        <v>0</v>
      </c>
      <c r="X37" s="60">
        <v>0</v>
      </c>
      <c r="Y37" s="60">
        <v>0</v>
      </c>
      <c r="Z37" s="60">
        <v>0</v>
      </c>
      <c r="AA37" s="60">
        <v>0</v>
      </c>
      <c r="AB37" s="60">
        <v>0</v>
      </c>
      <c r="AC37" s="60">
        <v>0</v>
      </c>
      <c r="AD37" s="60">
        <v>0</v>
      </c>
      <c r="AE37" s="60">
        <v>0</v>
      </c>
      <c r="AF37" s="60">
        <v>0</v>
      </c>
      <c r="AG37" s="60">
        <v>0</v>
      </c>
      <c r="AH37" s="60">
        <v>0</v>
      </c>
      <c r="AI37" s="60">
        <v>0</v>
      </c>
      <c r="AJ37" s="60">
        <v>0</v>
      </c>
      <c r="AK37" s="60">
        <v>0</v>
      </c>
      <c r="AL37" s="60">
        <v>0</v>
      </c>
      <c r="AM37" s="60">
        <v>0</v>
      </c>
      <c r="AN37" s="60">
        <v>0</v>
      </c>
      <c r="AO37" s="60">
        <v>0</v>
      </c>
      <c r="AP37" s="60">
        <v>0</v>
      </c>
      <c r="AQ37" s="60">
        <v>0</v>
      </c>
      <c r="AR37" s="60">
        <v>0</v>
      </c>
      <c r="AS37" s="60">
        <v>0</v>
      </c>
      <c r="AT37" s="60">
        <v>0</v>
      </c>
      <c r="AU37" s="60">
        <v>0</v>
      </c>
      <c r="AV37" s="60">
        <v>0</v>
      </c>
      <c r="AW37" s="60">
        <v>0</v>
      </c>
      <c r="AX37" s="60">
        <v>0</v>
      </c>
      <c r="AY37" s="60">
        <v>0</v>
      </c>
      <c r="AZ37" s="60">
        <v>0</v>
      </c>
      <c r="BA37" s="60">
        <v>0</v>
      </c>
      <c r="BB37" s="60">
        <v>0</v>
      </c>
      <c r="BC37" s="60">
        <v>0</v>
      </c>
      <c r="BD37" s="60">
        <v>0</v>
      </c>
      <c r="BE37" s="60">
        <v>0</v>
      </c>
      <c r="BF37" s="60">
        <v>0</v>
      </c>
      <c r="BG37" s="60">
        <v>0</v>
      </c>
      <c r="BH37" s="60">
        <v>0</v>
      </c>
      <c r="BI37" s="60">
        <v>0</v>
      </c>
      <c r="BJ37" s="60">
        <v>0</v>
      </c>
      <c r="BK37" s="60">
        <v>0</v>
      </c>
      <c r="BL37" s="60">
        <v>0</v>
      </c>
      <c r="BM37" s="60">
        <v>0</v>
      </c>
      <c r="BN37" s="60">
        <v>0</v>
      </c>
      <c r="BO37" s="60">
        <v>0</v>
      </c>
      <c r="BP37" s="60">
        <v>0</v>
      </c>
      <c r="BQ37" s="60">
        <v>0</v>
      </c>
      <c r="BR37" s="60">
        <v>0</v>
      </c>
      <c r="BS37" s="60">
        <v>0</v>
      </c>
      <c r="BT37" s="60">
        <v>0</v>
      </c>
      <c r="BU37" s="60">
        <v>0</v>
      </c>
      <c r="BV37" s="60">
        <v>0</v>
      </c>
      <c r="BW37" s="60">
        <v>0</v>
      </c>
      <c r="BX37" s="60">
        <v>0</v>
      </c>
      <c r="BY37" s="60">
        <v>0</v>
      </c>
      <c r="BZ37" s="60">
        <v>0</v>
      </c>
      <c r="CA37" s="60">
        <v>0</v>
      </c>
      <c r="CB37" s="60">
        <v>0</v>
      </c>
      <c r="CC37" s="60">
        <v>0</v>
      </c>
      <c r="CD37" s="60">
        <v>0</v>
      </c>
      <c r="CE37" s="60">
        <v>0</v>
      </c>
      <c r="CF37" s="60">
        <v>0</v>
      </c>
      <c r="CG37" s="60">
        <v>0</v>
      </c>
      <c r="CH37" s="60">
        <v>0</v>
      </c>
    </row>
    <row r="38" spans="1:86" s="33" customFormat="1" x14ac:dyDescent="0.25">
      <c r="A38" s="33" t="s">
        <v>544</v>
      </c>
      <c r="B38" s="33">
        <v>18</v>
      </c>
      <c r="C38" s="59">
        <v>0</v>
      </c>
      <c r="D38" s="59">
        <v>0</v>
      </c>
      <c r="E38" s="59">
        <v>0</v>
      </c>
      <c r="F38" s="59">
        <v>0</v>
      </c>
      <c r="G38" s="59">
        <v>0</v>
      </c>
      <c r="H38" s="59">
        <v>0</v>
      </c>
      <c r="I38" s="59">
        <v>0</v>
      </c>
      <c r="J38" s="59">
        <v>0</v>
      </c>
      <c r="K38" s="59">
        <v>0</v>
      </c>
      <c r="L38" s="59">
        <v>0</v>
      </c>
      <c r="M38" s="59">
        <v>0</v>
      </c>
      <c r="N38" s="59">
        <v>0</v>
      </c>
      <c r="O38" s="59">
        <v>0</v>
      </c>
      <c r="P38" s="59">
        <v>1.025</v>
      </c>
      <c r="Q38" s="59">
        <v>0</v>
      </c>
      <c r="R38" s="59">
        <v>0</v>
      </c>
      <c r="S38" s="59">
        <v>0</v>
      </c>
      <c r="T38" s="59">
        <v>0</v>
      </c>
      <c r="U38" s="59">
        <v>0</v>
      </c>
      <c r="V38" s="59">
        <v>0</v>
      </c>
      <c r="W38" s="59">
        <v>0</v>
      </c>
      <c r="X38" s="59">
        <v>0</v>
      </c>
      <c r="Y38" s="59">
        <v>0</v>
      </c>
      <c r="Z38" s="59">
        <v>0</v>
      </c>
      <c r="AA38" s="59">
        <v>0</v>
      </c>
      <c r="AB38" s="59">
        <v>0</v>
      </c>
      <c r="AC38" s="59">
        <v>0</v>
      </c>
      <c r="AD38" s="59">
        <v>0</v>
      </c>
      <c r="AE38" s="59">
        <v>0</v>
      </c>
      <c r="AF38" s="59">
        <v>0</v>
      </c>
      <c r="AG38" s="59">
        <v>0</v>
      </c>
      <c r="AH38" s="59">
        <v>0</v>
      </c>
      <c r="AI38" s="59">
        <v>0</v>
      </c>
      <c r="AJ38" s="59">
        <v>0</v>
      </c>
      <c r="AK38" s="59">
        <v>0</v>
      </c>
      <c r="AL38" s="59">
        <v>0</v>
      </c>
      <c r="AM38" s="59">
        <v>0</v>
      </c>
      <c r="AN38" s="59">
        <v>0</v>
      </c>
      <c r="AO38" s="59">
        <v>0</v>
      </c>
      <c r="AP38" s="59">
        <v>0</v>
      </c>
      <c r="AQ38" s="59">
        <v>0</v>
      </c>
      <c r="AR38" s="59">
        <v>0</v>
      </c>
      <c r="AS38" s="59">
        <v>0</v>
      </c>
      <c r="AT38" s="59">
        <v>0</v>
      </c>
      <c r="AU38" s="59">
        <v>0</v>
      </c>
      <c r="AV38" s="59">
        <v>0</v>
      </c>
      <c r="AW38" s="59">
        <v>0</v>
      </c>
      <c r="AX38" s="59">
        <v>0</v>
      </c>
      <c r="AY38" s="59">
        <v>0</v>
      </c>
      <c r="AZ38" s="59">
        <v>0</v>
      </c>
      <c r="BA38" s="59">
        <v>0</v>
      </c>
      <c r="BB38" s="59">
        <v>0</v>
      </c>
      <c r="BC38" s="59">
        <v>0</v>
      </c>
      <c r="BD38" s="59">
        <v>0</v>
      </c>
      <c r="BE38" s="59">
        <v>0</v>
      </c>
      <c r="BF38" s="59">
        <v>0</v>
      </c>
      <c r="BG38" s="59">
        <v>0</v>
      </c>
      <c r="BH38" s="59">
        <v>0</v>
      </c>
      <c r="BI38" s="59">
        <v>0</v>
      </c>
      <c r="BJ38" s="59">
        <v>0</v>
      </c>
      <c r="BK38" s="59">
        <v>0</v>
      </c>
      <c r="BL38" s="59">
        <v>0</v>
      </c>
      <c r="BM38" s="59">
        <v>0</v>
      </c>
      <c r="BN38" s="59">
        <v>0</v>
      </c>
      <c r="BO38" s="59">
        <v>0</v>
      </c>
      <c r="BP38" s="59">
        <v>0</v>
      </c>
      <c r="BQ38" s="59">
        <v>0</v>
      </c>
      <c r="BR38" s="59">
        <v>0</v>
      </c>
      <c r="BS38" s="59">
        <v>0</v>
      </c>
      <c r="BT38" s="59">
        <v>0</v>
      </c>
      <c r="BU38" s="59">
        <v>0</v>
      </c>
      <c r="BV38" s="59">
        <v>0</v>
      </c>
      <c r="BW38" s="59">
        <v>0</v>
      </c>
      <c r="BX38" s="59">
        <v>0</v>
      </c>
      <c r="BY38" s="59">
        <v>0</v>
      </c>
      <c r="BZ38" s="59">
        <v>0</v>
      </c>
      <c r="CA38" s="59">
        <v>0</v>
      </c>
      <c r="CB38" s="59">
        <v>0</v>
      </c>
      <c r="CC38" s="59">
        <v>0</v>
      </c>
      <c r="CD38" s="59">
        <v>0</v>
      </c>
      <c r="CE38" s="59">
        <v>0</v>
      </c>
      <c r="CF38" s="59">
        <v>0</v>
      </c>
      <c r="CG38" s="59">
        <v>0</v>
      </c>
      <c r="CH38" s="59">
        <v>0</v>
      </c>
    </row>
    <row r="39" spans="1:86" x14ac:dyDescent="0.25">
      <c r="A39" t="s">
        <v>545</v>
      </c>
      <c r="B39">
        <v>1</v>
      </c>
      <c r="C39" s="60">
        <v>0</v>
      </c>
      <c r="D39" s="60">
        <v>0</v>
      </c>
      <c r="E39" s="60">
        <v>0</v>
      </c>
      <c r="F39" s="60">
        <v>0</v>
      </c>
      <c r="G39" s="60">
        <v>0</v>
      </c>
      <c r="H39" s="60">
        <v>0</v>
      </c>
      <c r="I39" s="60">
        <v>0</v>
      </c>
      <c r="J39" s="60">
        <v>0</v>
      </c>
      <c r="K39" s="60">
        <v>0</v>
      </c>
      <c r="L39" s="60">
        <v>0</v>
      </c>
      <c r="M39" s="60">
        <v>0</v>
      </c>
      <c r="N39" s="60">
        <v>0</v>
      </c>
      <c r="O39" s="60">
        <v>0</v>
      </c>
      <c r="P39" s="60">
        <v>0</v>
      </c>
      <c r="Q39" s="60">
        <v>0</v>
      </c>
      <c r="R39" s="60">
        <v>0</v>
      </c>
      <c r="S39" s="60">
        <v>0</v>
      </c>
      <c r="T39" s="60">
        <v>0</v>
      </c>
      <c r="U39" s="60">
        <v>0</v>
      </c>
      <c r="V39" s="60">
        <v>0</v>
      </c>
      <c r="W39" s="60">
        <v>0</v>
      </c>
      <c r="X39" s="60">
        <v>1.025</v>
      </c>
      <c r="Y39" s="60">
        <v>0</v>
      </c>
      <c r="Z39" s="60">
        <v>0</v>
      </c>
      <c r="AA39" s="60">
        <v>0</v>
      </c>
      <c r="AB39" s="60">
        <v>0</v>
      </c>
      <c r="AC39" s="60">
        <v>0</v>
      </c>
      <c r="AD39" s="60">
        <v>0</v>
      </c>
      <c r="AE39" s="60">
        <v>0</v>
      </c>
      <c r="AF39" s="60">
        <v>0</v>
      </c>
      <c r="AG39" s="60">
        <v>0</v>
      </c>
      <c r="AH39" s="60">
        <v>0</v>
      </c>
      <c r="AI39" s="60">
        <v>0</v>
      </c>
      <c r="AJ39" s="60">
        <v>0</v>
      </c>
      <c r="AK39" s="60">
        <v>0</v>
      </c>
      <c r="AL39" s="60">
        <v>0</v>
      </c>
      <c r="AM39" s="60">
        <v>0</v>
      </c>
      <c r="AN39" s="60">
        <v>0</v>
      </c>
      <c r="AO39" s="60">
        <v>0</v>
      </c>
      <c r="AP39" s="60">
        <v>0</v>
      </c>
      <c r="AQ39" s="60">
        <v>0</v>
      </c>
      <c r="AR39" s="60">
        <v>0</v>
      </c>
      <c r="AS39" s="60">
        <v>0</v>
      </c>
      <c r="AT39" s="60">
        <v>0</v>
      </c>
      <c r="AU39" s="60">
        <v>0</v>
      </c>
      <c r="AV39" s="60">
        <v>0</v>
      </c>
      <c r="AW39" s="60">
        <v>0</v>
      </c>
      <c r="AX39" s="60">
        <v>0</v>
      </c>
      <c r="AY39" s="60">
        <v>0</v>
      </c>
      <c r="AZ39" s="60">
        <v>0</v>
      </c>
      <c r="BA39" s="60">
        <v>0</v>
      </c>
      <c r="BB39" s="60">
        <v>0</v>
      </c>
      <c r="BC39" s="60">
        <v>0</v>
      </c>
      <c r="BD39" s="60">
        <v>0</v>
      </c>
      <c r="BE39" s="60">
        <v>0</v>
      </c>
      <c r="BF39" s="60">
        <v>0</v>
      </c>
      <c r="BG39" s="60">
        <v>0</v>
      </c>
      <c r="BH39" s="60">
        <v>0</v>
      </c>
      <c r="BI39" s="60">
        <v>0</v>
      </c>
      <c r="BJ39" s="60">
        <v>0</v>
      </c>
      <c r="BK39" s="60">
        <v>0</v>
      </c>
      <c r="BL39" s="60">
        <v>0</v>
      </c>
      <c r="BM39" s="60">
        <v>0</v>
      </c>
      <c r="BN39" s="60">
        <v>0</v>
      </c>
      <c r="BO39" s="60">
        <v>0</v>
      </c>
      <c r="BP39" s="60">
        <v>0</v>
      </c>
      <c r="BQ39" s="60">
        <v>0</v>
      </c>
      <c r="BR39" s="60">
        <v>0</v>
      </c>
      <c r="BS39" s="60">
        <v>0</v>
      </c>
      <c r="BT39" s="60">
        <v>0</v>
      </c>
      <c r="BU39" s="60">
        <v>0</v>
      </c>
      <c r="BV39" s="60">
        <v>0</v>
      </c>
      <c r="BW39" s="60">
        <v>0</v>
      </c>
      <c r="BX39" s="60">
        <v>0</v>
      </c>
      <c r="BY39" s="60">
        <v>0</v>
      </c>
      <c r="BZ39" s="60">
        <v>0</v>
      </c>
      <c r="CA39" s="60">
        <v>0</v>
      </c>
      <c r="CB39" s="60">
        <v>0</v>
      </c>
      <c r="CC39" s="60">
        <v>0</v>
      </c>
      <c r="CD39" s="60">
        <v>0</v>
      </c>
      <c r="CE39" s="60">
        <v>0</v>
      </c>
      <c r="CF39" s="60">
        <v>0</v>
      </c>
      <c r="CG39" s="60">
        <v>0</v>
      </c>
      <c r="CH39" s="60">
        <v>0</v>
      </c>
    </row>
    <row r="40" spans="1:86" s="33" customFormat="1" x14ac:dyDescent="0.25">
      <c r="A40" s="33" t="s">
        <v>546</v>
      </c>
      <c r="B40" s="33">
        <v>22</v>
      </c>
      <c r="C40" s="53">
        <v>0</v>
      </c>
      <c r="D40" s="53">
        <v>0</v>
      </c>
      <c r="E40" s="53">
        <v>0</v>
      </c>
      <c r="F40" s="53">
        <v>0</v>
      </c>
      <c r="G40" s="53">
        <v>0.032670630279270856</v>
      </c>
      <c r="H40" s="53">
        <v>0.03577250085026687</v>
      </c>
      <c r="I40" s="53">
        <v>0.038815207613104044</v>
      </c>
      <c r="J40" s="53">
        <v>0.041736434523489914</v>
      </c>
      <c r="K40" s="53">
        <v>0.044472300753867995</v>
      </c>
      <c r="L40" s="53">
        <v>0.04695963059460718</v>
      </c>
      <c r="M40" s="53">
        <v>0.049138349706746354</v>
      </c>
      <c r="N40" s="53">
        <v>0.05095388266517441</v>
      </c>
      <c r="O40" s="53">
        <v>0.053930201666880874</v>
      </c>
      <c r="P40" s="53">
        <v>0.054917454925072544</v>
      </c>
      <c r="Q40" s="53">
        <v>0.05541783831192316</v>
      </c>
      <c r="R40" s="53">
        <v>0.05541783831192316</v>
      </c>
      <c r="S40" s="53">
        <v>0.054917454925072544</v>
      </c>
      <c r="T40" s="53">
        <v>0.053930201666880874</v>
      </c>
      <c r="U40" s="53">
        <v>0.052482499145129646</v>
      </c>
      <c r="V40" s="53">
        <v>0.050612500197948745</v>
      </c>
      <c r="W40" s="53">
        <v>0.048368419512445394</v>
      </c>
      <c r="X40" s="53">
        <v>0.04580646977648404</v>
      </c>
      <c r="Y40" s="53">
        <v>0.04298852755919461</v>
      </c>
      <c r="Z40" s="53">
        <v>0.03997966384149717</v>
      </c>
      <c r="AA40" s="53">
        <v>0.03795104615204812</v>
      </c>
      <c r="AB40" s="53">
        <v>0.03466027166327845</v>
      </c>
      <c r="AC40" s="53">
        <v>0</v>
      </c>
      <c r="AD40" s="53">
        <v>0</v>
      </c>
      <c r="AE40" s="53">
        <v>0</v>
      </c>
      <c r="AF40" s="53">
        <v>0</v>
      </c>
      <c r="AG40" s="53">
        <v>0</v>
      </c>
      <c r="AH40" s="53">
        <v>0</v>
      </c>
      <c r="AI40" s="53">
        <v>0</v>
      </c>
      <c r="AJ40" s="53">
        <v>0</v>
      </c>
      <c r="AK40" s="53">
        <v>0</v>
      </c>
      <c r="AL40" s="53">
        <v>0</v>
      </c>
      <c r="AM40" s="53">
        <v>0</v>
      </c>
      <c r="AN40" s="53">
        <v>0</v>
      </c>
      <c r="AO40" s="53">
        <v>0</v>
      </c>
      <c r="AP40" s="53">
        <v>0</v>
      </c>
      <c r="AQ40" s="53">
        <v>0</v>
      </c>
      <c r="AR40" s="53">
        <v>0</v>
      </c>
      <c r="AS40" s="53">
        <v>0</v>
      </c>
      <c r="AT40" s="53">
        <v>0</v>
      </c>
      <c r="AU40" s="53">
        <v>0</v>
      </c>
      <c r="AV40" s="53">
        <v>0</v>
      </c>
      <c r="AW40" s="53">
        <v>0</v>
      </c>
      <c r="AX40" s="53">
        <v>0</v>
      </c>
      <c r="AY40" s="53">
        <v>0</v>
      </c>
      <c r="AZ40" s="53">
        <v>0</v>
      </c>
      <c r="BA40" s="53">
        <v>0</v>
      </c>
      <c r="BB40" s="53">
        <v>0</v>
      </c>
      <c r="BC40" s="53">
        <v>0</v>
      </c>
      <c r="BD40" s="53">
        <v>0</v>
      </c>
      <c r="BE40" s="53">
        <v>0</v>
      </c>
      <c r="BF40" s="53">
        <v>0</v>
      </c>
      <c r="BG40" s="53">
        <v>0</v>
      </c>
      <c r="BH40" s="53">
        <v>0</v>
      </c>
      <c r="BI40" s="53">
        <v>0</v>
      </c>
      <c r="BJ40" s="53">
        <v>0</v>
      </c>
      <c r="BK40" s="53">
        <v>0</v>
      </c>
      <c r="BL40" s="53">
        <v>0</v>
      </c>
      <c r="BM40" s="53">
        <v>0</v>
      </c>
      <c r="BN40" s="53">
        <v>0</v>
      </c>
      <c r="BO40" s="53">
        <v>0</v>
      </c>
      <c r="BP40" s="53">
        <v>0</v>
      </c>
      <c r="BQ40" s="53">
        <v>0</v>
      </c>
      <c r="BR40" s="53">
        <v>0</v>
      </c>
      <c r="BS40" s="53">
        <v>0</v>
      </c>
      <c r="BT40" s="53">
        <v>0</v>
      </c>
      <c r="BU40" s="53">
        <v>0</v>
      </c>
      <c r="BV40" s="53">
        <v>0</v>
      </c>
      <c r="BW40" s="53">
        <v>0</v>
      </c>
      <c r="BX40" s="53">
        <v>0</v>
      </c>
      <c r="BY40" s="53">
        <v>0</v>
      </c>
      <c r="BZ40" s="53">
        <v>0</v>
      </c>
      <c r="CA40" s="53">
        <v>0</v>
      </c>
      <c r="CB40" s="53">
        <v>0</v>
      </c>
      <c r="CC40" s="53">
        <v>0</v>
      </c>
      <c r="CD40" s="53">
        <v>0</v>
      </c>
      <c r="CE40" s="53">
        <v>0</v>
      </c>
      <c r="CF40" s="53">
        <v>0</v>
      </c>
      <c r="CG40" s="53">
        <v>0</v>
      </c>
      <c r="CH40" s="53">
        <v>0</v>
      </c>
    </row>
    <row r="41" spans="1:86" x14ac:dyDescent="0.25">
      <c r="A41" t="s">
        <v>547</v>
      </c>
      <c r="B41">
        <v>22</v>
      </c>
      <c r="C41" s="51">
        <v>0</v>
      </c>
      <c r="D41" s="51">
        <v>0</v>
      </c>
      <c r="E41" s="51">
        <v>0</v>
      </c>
      <c r="F41" s="51">
        <v>0</v>
      </c>
      <c r="G41" s="51">
        <v>0.032670630279270856</v>
      </c>
      <c r="H41" s="51">
        <v>0.03577250085026687</v>
      </c>
      <c r="I41" s="51">
        <v>0.038815207613104044</v>
      </c>
      <c r="J41" s="51">
        <v>0.041736434523489914</v>
      </c>
      <c r="K41" s="51">
        <v>0.044472300753867995</v>
      </c>
      <c r="L41" s="51">
        <v>0.04695963059460718</v>
      </c>
      <c r="M41" s="51">
        <v>0.049138349706746354</v>
      </c>
      <c r="N41" s="51">
        <v>0.05095388266517441</v>
      </c>
      <c r="O41" s="51">
        <v>0.053930201666880874</v>
      </c>
      <c r="P41" s="51">
        <v>0.054917454925072544</v>
      </c>
      <c r="Q41" s="51">
        <v>0.05541783831192316</v>
      </c>
      <c r="R41" s="51">
        <v>0.05541783831192316</v>
      </c>
      <c r="S41" s="51">
        <v>0.054917454925072544</v>
      </c>
      <c r="T41" s="51">
        <v>0.053930201666880874</v>
      </c>
      <c r="U41" s="51">
        <v>0.052482499145129646</v>
      </c>
      <c r="V41" s="51">
        <v>0.050612500197948745</v>
      </c>
      <c r="W41" s="51">
        <v>0.048368419512445394</v>
      </c>
      <c r="X41" s="51">
        <v>0.04580646977648404</v>
      </c>
      <c r="Y41" s="51">
        <v>0.04298852755919461</v>
      </c>
      <c r="Z41" s="51">
        <v>0.03997966384149717</v>
      </c>
      <c r="AA41" s="51">
        <v>0.03795104615204812</v>
      </c>
      <c r="AB41" s="51">
        <v>0.03466027166327845</v>
      </c>
      <c r="AC41" s="51">
        <v>0</v>
      </c>
      <c r="AD41" s="51">
        <v>0</v>
      </c>
      <c r="AE41" s="51">
        <v>0</v>
      </c>
      <c r="AF41" s="51">
        <v>0</v>
      </c>
      <c r="AG41" s="51">
        <v>0</v>
      </c>
      <c r="AH41" s="51">
        <v>0</v>
      </c>
      <c r="AI41" s="51">
        <v>0</v>
      </c>
      <c r="AJ41" s="51">
        <v>0</v>
      </c>
      <c r="AK41" s="51">
        <v>0</v>
      </c>
      <c r="AL41" s="51">
        <v>0</v>
      </c>
      <c r="AM41" s="51">
        <v>0</v>
      </c>
      <c r="AN41" s="51">
        <v>0</v>
      </c>
      <c r="AO41" s="51">
        <v>0</v>
      </c>
      <c r="AP41" s="51">
        <v>0</v>
      </c>
      <c r="AQ41" s="51">
        <v>0</v>
      </c>
      <c r="AR41" s="51">
        <v>0</v>
      </c>
      <c r="AS41" s="51">
        <v>0</v>
      </c>
      <c r="AT41" s="51">
        <v>0</v>
      </c>
      <c r="AU41" s="51">
        <v>0</v>
      </c>
      <c r="AV41" s="51">
        <v>0</v>
      </c>
      <c r="AW41" s="51">
        <v>0</v>
      </c>
      <c r="AX41" s="51">
        <v>0</v>
      </c>
      <c r="AY41" s="51">
        <v>0</v>
      </c>
      <c r="AZ41" s="51">
        <v>0</v>
      </c>
      <c r="BA41" s="51">
        <v>0</v>
      </c>
      <c r="BB41" s="51">
        <v>0</v>
      </c>
      <c r="BC41" s="51">
        <v>0</v>
      </c>
      <c r="BD41" s="51">
        <v>0</v>
      </c>
      <c r="BE41" s="51">
        <v>0</v>
      </c>
      <c r="BF41" s="51">
        <v>0</v>
      </c>
      <c r="BG41" s="51">
        <v>0</v>
      </c>
      <c r="BH41" s="51">
        <v>0</v>
      </c>
      <c r="BI41" s="51">
        <v>0</v>
      </c>
      <c r="BJ41" s="51">
        <v>0</v>
      </c>
      <c r="BK41" s="51">
        <v>0</v>
      </c>
      <c r="BL41" s="51">
        <v>0</v>
      </c>
      <c r="BM41" s="51">
        <v>0</v>
      </c>
      <c r="BN41" s="51">
        <v>0</v>
      </c>
      <c r="BO41" s="51">
        <v>0</v>
      </c>
      <c r="BP41" s="51">
        <v>0</v>
      </c>
      <c r="BQ41" s="51">
        <v>0</v>
      </c>
      <c r="BR41" s="51">
        <v>0</v>
      </c>
      <c r="BS41" s="51">
        <v>0</v>
      </c>
      <c r="BT41" s="51">
        <v>0</v>
      </c>
      <c r="BU41" s="51">
        <v>0</v>
      </c>
      <c r="BV41" s="51">
        <v>0</v>
      </c>
      <c r="BW41" s="51">
        <v>0</v>
      </c>
      <c r="BX41" s="51">
        <v>0</v>
      </c>
      <c r="BY41" s="51">
        <v>0</v>
      </c>
      <c r="BZ41" s="51">
        <v>0</v>
      </c>
      <c r="CA41" s="51">
        <v>0</v>
      </c>
      <c r="CB41" s="51">
        <v>0</v>
      </c>
      <c r="CC41" s="51">
        <v>0</v>
      </c>
      <c r="CD41" s="51">
        <v>0</v>
      </c>
      <c r="CE41" s="51">
        <v>0</v>
      </c>
      <c r="CF41" s="51">
        <v>0</v>
      </c>
      <c r="CG41" s="51">
        <v>0</v>
      </c>
      <c r="CH41" s="51">
        <v>0</v>
      </c>
    </row>
    <row r="42" spans="1:86" s="33" customFormat="1" x14ac:dyDescent="0.25">
      <c r="A42" s="33" t="s">
        <v>548</v>
      </c>
      <c r="B42" s="33">
        <v>3</v>
      </c>
      <c r="C42" s="53">
        <v>0.3333333333333333</v>
      </c>
      <c r="D42" s="53">
        <v>0.3333333333333333</v>
      </c>
      <c r="E42" s="53">
        <v>0.3333333333333333</v>
      </c>
      <c r="F42" s="53">
        <v>0</v>
      </c>
      <c r="G42" s="53">
        <v>0</v>
      </c>
      <c r="H42" s="53">
        <v>0</v>
      </c>
      <c r="I42" s="53">
        <v>0</v>
      </c>
      <c r="J42" s="53">
        <v>0</v>
      </c>
      <c r="K42" s="53">
        <v>0</v>
      </c>
      <c r="L42" s="53">
        <v>0</v>
      </c>
      <c r="M42" s="53">
        <v>0</v>
      </c>
      <c r="N42" s="53">
        <v>0</v>
      </c>
      <c r="O42" s="53">
        <v>0</v>
      </c>
      <c r="P42" s="53">
        <v>0</v>
      </c>
      <c r="Q42" s="53">
        <v>0</v>
      </c>
      <c r="R42" s="53">
        <v>0</v>
      </c>
      <c r="S42" s="53">
        <v>0</v>
      </c>
      <c r="T42" s="53">
        <v>0</v>
      </c>
      <c r="U42" s="53">
        <v>0</v>
      </c>
      <c r="V42" s="53">
        <v>0</v>
      </c>
      <c r="W42" s="53">
        <v>0</v>
      </c>
      <c r="X42" s="53">
        <v>0</v>
      </c>
      <c r="Y42" s="53">
        <v>0</v>
      </c>
      <c r="Z42" s="53">
        <v>0</v>
      </c>
      <c r="AA42" s="53">
        <v>0</v>
      </c>
      <c r="AB42" s="53">
        <v>0</v>
      </c>
      <c r="AC42" s="53">
        <v>0</v>
      </c>
      <c r="AD42" s="53">
        <v>0</v>
      </c>
      <c r="AE42" s="53">
        <v>0</v>
      </c>
      <c r="AF42" s="53">
        <v>0</v>
      </c>
      <c r="AG42" s="53">
        <v>0</v>
      </c>
      <c r="AH42" s="53">
        <v>0</v>
      </c>
      <c r="AI42" s="53">
        <v>0</v>
      </c>
      <c r="AJ42" s="53">
        <v>0</v>
      </c>
      <c r="AK42" s="53">
        <v>0</v>
      </c>
      <c r="AL42" s="53">
        <v>0</v>
      </c>
      <c r="AM42" s="53">
        <v>0</v>
      </c>
      <c r="AN42" s="53">
        <v>0</v>
      </c>
      <c r="AO42" s="53">
        <v>0</v>
      </c>
      <c r="AP42" s="53">
        <v>0</v>
      </c>
      <c r="AQ42" s="53">
        <v>0</v>
      </c>
      <c r="AR42" s="53">
        <v>0</v>
      </c>
      <c r="AS42" s="53">
        <v>0</v>
      </c>
      <c r="AT42" s="53">
        <v>0</v>
      </c>
      <c r="AU42" s="53">
        <v>0</v>
      </c>
      <c r="AV42" s="53">
        <v>0</v>
      </c>
      <c r="AW42" s="53">
        <v>0</v>
      </c>
      <c r="AX42" s="53">
        <v>0</v>
      </c>
      <c r="AY42" s="53">
        <v>0</v>
      </c>
      <c r="AZ42" s="53">
        <v>0</v>
      </c>
      <c r="BA42" s="53">
        <v>0</v>
      </c>
      <c r="BB42" s="53">
        <v>0</v>
      </c>
      <c r="BC42" s="53">
        <v>0</v>
      </c>
      <c r="BD42" s="53">
        <v>0</v>
      </c>
      <c r="BE42" s="53">
        <v>0</v>
      </c>
      <c r="BF42" s="53">
        <v>0</v>
      </c>
      <c r="BG42" s="53">
        <v>0</v>
      </c>
      <c r="BH42" s="53">
        <v>0</v>
      </c>
      <c r="BI42" s="53">
        <v>0</v>
      </c>
      <c r="BJ42" s="53">
        <v>0</v>
      </c>
      <c r="BK42" s="53">
        <v>0</v>
      </c>
      <c r="BL42" s="53">
        <v>0</v>
      </c>
      <c r="BM42" s="53">
        <v>0</v>
      </c>
      <c r="BN42" s="53">
        <v>0</v>
      </c>
      <c r="BO42" s="53">
        <v>0</v>
      </c>
      <c r="BP42" s="53">
        <v>0</v>
      </c>
      <c r="BQ42" s="53">
        <v>0</v>
      </c>
      <c r="BR42" s="53">
        <v>0</v>
      </c>
      <c r="BS42" s="53">
        <v>0</v>
      </c>
      <c r="BT42" s="53">
        <v>0</v>
      </c>
      <c r="BU42" s="53">
        <v>0</v>
      </c>
      <c r="BV42" s="53">
        <v>0</v>
      </c>
      <c r="BW42" s="53">
        <v>0</v>
      </c>
      <c r="BX42" s="53">
        <v>0</v>
      </c>
      <c r="BY42" s="53">
        <v>0</v>
      </c>
      <c r="BZ42" s="53">
        <v>0</v>
      </c>
      <c r="CA42" s="53">
        <v>0</v>
      </c>
      <c r="CB42" s="53">
        <v>0</v>
      </c>
      <c r="CC42" s="53">
        <v>0</v>
      </c>
      <c r="CD42" s="53">
        <v>0</v>
      </c>
      <c r="CE42" s="53">
        <v>0</v>
      </c>
      <c r="CF42" s="53">
        <v>0</v>
      </c>
      <c r="CG42" s="53">
        <v>0</v>
      </c>
      <c r="CH42" s="53">
        <v>0</v>
      </c>
    </row>
    <row r="43" spans="1:86" x14ac:dyDescent="0.25">
      <c r="A43" t="s">
        <v>549</v>
      </c>
      <c r="B43">
        <v>6</v>
      </c>
      <c r="C43" s="51">
        <v>0.16666666666666666</v>
      </c>
      <c r="D43" s="51">
        <v>0.16666666666666666</v>
      </c>
      <c r="E43" s="51">
        <v>0.16666666666666666</v>
      </c>
      <c r="F43" s="51">
        <v>0.16666666666666666</v>
      </c>
      <c r="G43" s="51">
        <v>0.16666666666666666</v>
      </c>
      <c r="H43" s="51">
        <v>0.16666666666666666</v>
      </c>
      <c r="I43" s="51">
        <v>0</v>
      </c>
      <c r="J43" s="51">
        <v>0</v>
      </c>
      <c r="K43" s="51">
        <v>0</v>
      </c>
      <c r="L43" s="51">
        <v>0</v>
      </c>
      <c r="M43" s="51">
        <v>0</v>
      </c>
      <c r="N43" s="51">
        <v>0</v>
      </c>
      <c r="O43" s="51">
        <v>0</v>
      </c>
      <c r="P43" s="51">
        <v>0</v>
      </c>
      <c r="Q43" s="51">
        <v>0</v>
      </c>
      <c r="R43" s="51">
        <v>0</v>
      </c>
      <c r="S43" s="51">
        <v>0</v>
      </c>
      <c r="T43" s="51">
        <v>0</v>
      </c>
      <c r="U43" s="51">
        <v>0</v>
      </c>
      <c r="V43" s="51">
        <v>0</v>
      </c>
      <c r="W43" s="51">
        <v>0</v>
      </c>
      <c r="X43" s="51">
        <v>0</v>
      </c>
      <c r="Y43" s="51">
        <v>0</v>
      </c>
      <c r="Z43" s="51">
        <v>0</v>
      </c>
      <c r="AA43" s="51">
        <v>0</v>
      </c>
      <c r="AB43" s="51">
        <v>0</v>
      </c>
      <c r="AC43" s="51">
        <v>0</v>
      </c>
      <c r="AD43" s="51">
        <v>0</v>
      </c>
      <c r="AE43" s="51">
        <v>0</v>
      </c>
      <c r="AF43" s="51">
        <v>0</v>
      </c>
      <c r="AG43" s="51">
        <v>0</v>
      </c>
      <c r="AH43" s="51">
        <v>0</v>
      </c>
      <c r="AI43" s="51">
        <v>0</v>
      </c>
      <c r="AJ43" s="51">
        <v>0</v>
      </c>
      <c r="AK43" s="51">
        <v>0</v>
      </c>
      <c r="AL43" s="51">
        <v>0</v>
      </c>
      <c r="AM43" s="51">
        <v>0</v>
      </c>
      <c r="AN43" s="51">
        <v>0</v>
      </c>
      <c r="AO43" s="51">
        <v>0</v>
      </c>
      <c r="AP43" s="51">
        <v>0</v>
      </c>
      <c r="AQ43" s="51">
        <v>0</v>
      </c>
      <c r="AR43" s="51">
        <v>0</v>
      </c>
      <c r="AS43" s="51">
        <v>0</v>
      </c>
      <c r="AT43" s="51">
        <v>0</v>
      </c>
      <c r="AU43" s="51">
        <v>0</v>
      </c>
      <c r="AV43" s="51">
        <v>0</v>
      </c>
      <c r="AW43" s="51">
        <v>0</v>
      </c>
      <c r="AX43" s="51">
        <v>0</v>
      </c>
      <c r="AY43" s="51">
        <v>0</v>
      </c>
      <c r="AZ43" s="51">
        <v>0</v>
      </c>
      <c r="BA43" s="51">
        <v>0</v>
      </c>
      <c r="BB43" s="51">
        <v>0</v>
      </c>
      <c r="BC43" s="51">
        <v>0</v>
      </c>
      <c r="BD43" s="51">
        <v>0</v>
      </c>
      <c r="BE43" s="51">
        <v>0</v>
      </c>
      <c r="BF43" s="51">
        <v>0</v>
      </c>
      <c r="BG43" s="51">
        <v>0</v>
      </c>
      <c r="BH43" s="51">
        <v>0</v>
      </c>
      <c r="BI43" s="51">
        <v>0</v>
      </c>
      <c r="BJ43" s="51">
        <v>0</v>
      </c>
      <c r="BK43" s="51">
        <v>0</v>
      </c>
      <c r="BL43" s="51">
        <v>0</v>
      </c>
      <c r="BM43" s="51">
        <v>0</v>
      </c>
      <c r="BN43" s="51">
        <v>0</v>
      </c>
      <c r="BO43" s="51">
        <v>0</v>
      </c>
      <c r="BP43" s="51">
        <v>0</v>
      </c>
      <c r="BQ43" s="51">
        <v>0</v>
      </c>
      <c r="BR43" s="51">
        <v>0</v>
      </c>
      <c r="BS43" s="51">
        <v>0</v>
      </c>
      <c r="BT43" s="51">
        <v>0</v>
      </c>
      <c r="BU43" s="51">
        <v>0</v>
      </c>
      <c r="BV43" s="51">
        <v>0</v>
      </c>
      <c r="BW43" s="51">
        <v>0</v>
      </c>
      <c r="BX43" s="51">
        <v>0</v>
      </c>
      <c r="BY43" s="51">
        <v>0</v>
      </c>
      <c r="BZ43" s="51">
        <v>0</v>
      </c>
      <c r="CA43" s="51">
        <v>0</v>
      </c>
      <c r="CB43" s="51">
        <v>0</v>
      </c>
      <c r="CC43" s="51">
        <v>0</v>
      </c>
      <c r="CD43" s="51">
        <v>0</v>
      </c>
      <c r="CE43" s="51">
        <v>0</v>
      </c>
      <c r="CF43" s="51">
        <v>0</v>
      </c>
      <c r="CG43" s="51">
        <v>0</v>
      </c>
      <c r="CH43" s="51">
        <v>0</v>
      </c>
    </row>
    <row r="44" spans="1:86" s="33" customFormat="1" x14ac:dyDescent="0.25">
      <c r="A44" s="33" t="s">
        <v>550</v>
      </c>
      <c r="B44" s="33">
        <v>6</v>
      </c>
      <c r="C44" s="53">
        <v>0</v>
      </c>
      <c r="D44" s="53">
        <v>0</v>
      </c>
      <c r="E44" s="53">
        <v>0</v>
      </c>
      <c r="F44" s="53">
        <v>0</v>
      </c>
      <c r="G44" s="53">
        <v>0</v>
      </c>
      <c r="H44" s="53">
        <v>0</v>
      </c>
      <c r="I44" s="53">
        <v>0</v>
      </c>
      <c r="J44" s="53">
        <v>0</v>
      </c>
      <c r="K44" s="53">
        <v>0</v>
      </c>
      <c r="L44" s="53">
        <v>0</v>
      </c>
      <c r="M44" s="53">
        <v>0</v>
      </c>
      <c r="N44" s="53">
        <v>0.16666666666666666</v>
      </c>
      <c r="O44" s="53">
        <v>0.17166666666666666</v>
      </c>
      <c r="P44" s="53">
        <v>0.17166666666666666</v>
      </c>
      <c r="Q44" s="53">
        <v>0.17166666666666666</v>
      </c>
      <c r="R44" s="53">
        <v>0.17166666666666666</v>
      </c>
      <c r="S44" s="53">
        <v>0.17166666666666666</v>
      </c>
      <c r="T44" s="53">
        <v>0</v>
      </c>
      <c r="U44" s="53">
        <v>0</v>
      </c>
      <c r="V44" s="53">
        <v>0</v>
      </c>
      <c r="W44" s="53">
        <v>0</v>
      </c>
      <c r="X44" s="53">
        <v>0</v>
      </c>
      <c r="Y44" s="53">
        <v>0</v>
      </c>
      <c r="Z44" s="53">
        <v>0</v>
      </c>
      <c r="AA44" s="53">
        <v>0</v>
      </c>
      <c r="AB44" s="53">
        <v>0</v>
      </c>
      <c r="AC44" s="53">
        <v>0</v>
      </c>
      <c r="AD44" s="53">
        <v>0</v>
      </c>
      <c r="AE44" s="53">
        <v>0</v>
      </c>
      <c r="AF44" s="53">
        <v>0</v>
      </c>
      <c r="AG44" s="53">
        <v>0</v>
      </c>
      <c r="AH44" s="53">
        <v>0</v>
      </c>
      <c r="AI44" s="53">
        <v>0</v>
      </c>
      <c r="AJ44" s="53">
        <v>0</v>
      </c>
      <c r="AK44" s="53">
        <v>0</v>
      </c>
      <c r="AL44" s="53">
        <v>0</v>
      </c>
      <c r="AM44" s="53">
        <v>0</v>
      </c>
      <c r="AN44" s="53">
        <v>0</v>
      </c>
      <c r="AO44" s="53">
        <v>0</v>
      </c>
      <c r="AP44" s="53">
        <v>0</v>
      </c>
      <c r="AQ44" s="53">
        <v>0</v>
      </c>
      <c r="AR44" s="53">
        <v>0</v>
      </c>
      <c r="AS44" s="53">
        <v>0</v>
      </c>
      <c r="AT44" s="53">
        <v>0</v>
      </c>
      <c r="AU44" s="53">
        <v>0</v>
      </c>
      <c r="AV44" s="53">
        <v>0</v>
      </c>
      <c r="AW44" s="53">
        <v>0</v>
      </c>
      <c r="AX44" s="53">
        <v>0</v>
      </c>
      <c r="AY44" s="53">
        <v>0</v>
      </c>
      <c r="AZ44" s="53">
        <v>0</v>
      </c>
      <c r="BA44" s="53">
        <v>0</v>
      </c>
      <c r="BB44" s="53">
        <v>0</v>
      </c>
      <c r="BC44" s="53">
        <v>0</v>
      </c>
      <c r="BD44" s="53">
        <v>0</v>
      </c>
      <c r="BE44" s="53">
        <v>0</v>
      </c>
      <c r="BF44" s="53">
        <v>0</v>
      </c>
      <c r="BG44" s="53">
        <v>0</v>
      </c>
      <c r="BH44" s="53">
        <v>0</v>
      </c>
      <c r="BI44" s="53">
        <v>0</v>
      </c>
      <c r="BJ44" s="53">
        <v>0</v>
      </c>
      <c r="BK44" s="53">
        <v>0</v>
      </c>
      <c r="BL44" s="53">
        <v>0</v>
      </c>
      <c r="BM44" s="53">
        <v>0</v>
      </c>
      <c r="BN44" s="53">
        <v>0</v>
      </c>
      <c r="BO44" s="53">
        <v>0</v>
      </c>
      <c r="BP44" s="53">
        <v>0</v>
      </c>
      <c r="BQ44" s="53">
        <v>0</v>
      </c>
      <c r="BR44" s="53">
        <v>0</v>
      </c>
      <c r="BS44" s="53">
        <v>0</v>
      </c>
      <c r="BT44" s="53">
        <v>0</v>
      </c>
      <c r="BU44" s="53">
        <v>0</v>
      </c>
      <c r="BV44" s="53">
        <v>0</v>
      </c>
      <c r="BW44" s="53">
        <v>0</v>
      </c>
      <c r="BX44" s="53">
        <v>0</v>
      </c>
      <c r="BY44" s="53">
        <v>0</v>
      </c>
      <c r="BZ44" s="53">
        <v>0</v>
      </c>
      <c r="CA44" s="53">
        <v>0</v>
      </c>
      <c r="CB44" s="53">
        <v>0</v>
      </c>
      <c r="CC44" s="53">
        <v>0</v>
      </c>
      <c r="CD44" s="53">
        <v>0</v>
      </c>
      <c r="CE44" s="53">
        <v>0</v>
      </c>
      <c r="CF44" s="53">
        <v>0</v>
      </c>
      <c r="CG44" s="53">
        <v>0</v>
      </c>
      <c r="CH44" s="53">
        <v>0</v>
      </c>
    </row>
    <row r="45" spans="1:86" x14ac:dyDescent="0.25">
      <c r="A45" t="s">
        <v>551</v>
      </c>
      <c r="B45">
        <v>6</v>
      </c>
      <c r="C45" s="51">
        <v>0</v>
      </c>
      <c r="D45" s="51">
        <v>0</v>
      </c>
      <c r="E45" s="51">
        <v>0</v>
      </c>
      <c r="F45" s="51">
        <v>0</v>
      </c>
      <c r="G45" s="51">
        <v>0</v>
      </c>
      <c r="H45" s="51">
        <v>0</v>
      </c>
      <c r="I45" s="51">
        <v>0</v>
      </c>
      <c r="J45" s="51">
        <v>0</v>
      </c>
      <c r="K45" s="51">
        <v>0</v>
      </c>
      <c r="L45" s="51">
        <v>0</v>
      </c>
      <c r="M45" s="51">
        <v>0</v>
      </c>
      <c r="N45" s="51">
        <v>0.16666666666666666</v>
      </c>
      <c r="O45" s="51">
        <v>0.17166666666666666</v>
      </c>
      <c r="P45" s="51">
        <v>0.17166666666666666</v>
      </c>
      <c r="Q45" s="51">
        <v>0.17166666666666666</v>
      </c>
      <c r="R45" s="51">
        <v>0.17166666666666666</v>
      </c>
      <c r="S45" s="51">
        <v>0.17166666666666666</v>
      </c>
      <c r="T45" s="51">
        <v>0</v>
      </c>
      <c r="U45" s="51">
        <v>0</v>
      </c>
      <c r="V45" s="51">
        <v>0</v>
      </c>
      <c r="W45" s="51">
        <v>0</v>
      </c>
      <c r="X45" s="51">
        <v>0</v>
      </c>
      <c r="Y45" s="51">
        <v>0</v>
      </c>
      <c r="Z45" s="51">
        <v>0</v>
      </c>
      <c r="AA45" s="51">
        <v>0</v>
      </c>
      <c r="AB45" s="51">
        <v>0</v>
      </c>
      <c r="AC45" s="51">
        <v>0</v>
      </c>
      <c r="AD45" s="51">
        <v>0</v>
      </c>
      <c r="AE45" s="51">
        <v>0</v>
      </c>
      <c r="AF45" s="51">
        <v>0</v>
      </c>
      <c r="AG45" s="51">
        <v>0</v>
      </c>
      <c r="AH45" s="51">
        <v>0</v>
      </c>
      <c r="AI45" s="51">
        <v>0</v>
      </c>
      <c r="AJ45" s="51">
        <v>0</v>
      </c>
      <c r="AK45" s="51">
        <v>0</v>
      </c>
      <c r="AL45" s="51">
        <v>0</v>
      </c>
      <c r="AM45" s="51">
        <v>0</v>
      </c>
      <c r="AN45" s="51">
        <v>0</v>
      </c>
      <c r="AO45" s="51">
        <v>0</v>
      </c>
      <c r="AP45" s="51">
        <v>0</v>
      </c>
      <c r="AQ45" s="51">
        <v>0</v>
      </c>
      <c r="AR45" s="51">
        <v>0</v>
      </c>
      <c r="AS45" s="51">
        <v>0</v>
      </c>
      <c r="AT45" s="51">
        <v>0</v>
      </c>
      <c r="AU45" s="51">
        <v>0</v>
      </c>
      <c r="AV45" s="51">
        <v>0</v>
      </c>
      <c r="AW45" s="51">
        <v>0</v>
      </c>
      <c r="AX45" s="51">
        <v>0</v>
      </c>
      <c r="AY45" s="51">
        <v>0</v>
      </c>
      <c r="AZ45" s="51">
        <v>0</v>
      </c>
      <c r="BA45" s="51">
        <v>0</v>
      </c>
      <c r="BB45" s="51">
        <v>0</v>
      </c>
      <c r="BC45" s="51">
        <v>0</v>
      </c>
      <c r="BD45" s="51">
        <v>0</v>
      </c>
      <c r="BE45" s="51">
        <v>0</v>
      </c>
      <c r="BF45" s="51">
        <v>0</v>
      </c>
      <c r="BG45" s="51">
        <v>0</v>
      </c>
      <c r="BH45" s="51">
        <v>0</v>
      </c>
      <c r="BI45" s="51">
        <v>0</v>
      </c>
      <c r="BJ45" s="51">
        <v>0</v>
      </c>
      <c r="BK45" s="51">
        <v>0</v>
      </c>
      <c r="BL45" s="51">
        <v>0</v>
      </c>
      <c r="BM45" s="51">
        <v>0</v>
      </c>
      <c r="BN45" s="51">
        <v>0</v>
      </c>
      <c r="BO45" s="51">
        <v>0</v>
      </c>
      <c r="BP45" s="51">
        <v>0</v>
      </c>
      <c r="BQ45" s="51">
        <v>0</v>
      </c>
      <c r="BR45" s="51">
        <v>0</v>
      </c>
      <c r="BS45" s="51">
        <v>0</v>
      </c>
      <c r="BT45" s="51">
        <v>0</v>
      </c>
      <c r="BU45" s="51">
        <v>0</v>
      </c>
      <c r="BV45" s="51">
        <v>0</v>
      </c>
      <c r="BW45" s="51">
        <v>0</v>
      </c>
      <c r="BX45" s="51">
        <v>0</v>
      </c>
      <c r="BY45" s="51">
        <v>0</v>
      </c>
      <c r="BZ45" s="51">
        <v>0</v>
      </c>
      <c r="CA45" s="51">
        <v>0</v>
      </c>
      <c r="CB45" s="51">
        <v>0</v>
      </c>
      <c r="CC45" s="51">
        <v>0</v>
      </c>
      <c r="CD45" s="51">
        <v>0</v>
      </c>
      <c r="CE45" s="51">
        <v>0</v>
      </c>
      <c r="CF45" s="51">
        <v>0</v>
      </c>
      <c r="CG45" s="51">
        <v>0</v>
      </c>
      <c r="CH45" s="51">
        <v>0</v>
      </c>
    </row>
    <row r="46" spans="1:86" s="33" customFormat="1" x14ac:dyDescent="0.25">
      <c r="A46" s="33" t="s">
        <v>552</v>
      </c>
      <c r="B46" s="33">
        <v>6</v>
      </c>
      <c r="C46" s="53">
        <v>0</v>
      </c>
      <c r="D46" s="53">
        <v>0</v>
      </c>
      <c r="E46" s="53">
        <v>0</v>
      </c>
      <c r="F46" s="53">
        <v>0</v>
      </c>
      <c r="G46" s="53">
        <v>0</v>
      </c>
      <c r="H46" s="53">
        <v>0</v>
      </c>
      <c r="I46" s="53">
        <v>0</v>
      </c>
      <c r="J46" s="53">
        <v>0</v>
      </c>
      <c r="K46" s="53">
        <v>0</v>
      </c>
      <c r="L46" s="53">
        <v>0</v>
      </c>
      <c r="M46" s="53">
        <v>0</v>
      </c>
      <c r="N46" s="53">
        <v>0.16666666666666666</v>
      </c>
      <c r="O46" s="53">
        <v>0.17166666666666666</v>
      </c>
      <c r="P46" s="53">
        <v>0.17166666666666666</v>
      </c>
      <c r="Q46" s="53">
        <v>0.17166666666666666</v>
      </c>
      <c r="R46" s="53">
        <v>0.17166666666666666</v>
      </c>
      <c r="S46" s="53">
        <v>0.17166666666666666</v>
      </c>
      <c r="T46" s="53">
        <v>0</v>
      </c>
      <c r="U46" s="53">
        <v>0</v>
      </c>
      <c r="V46" s="53">
        <v>0</v>
      </c>
      <c r="W46" s="53">
        <v>0</v>
      </c>
      <c r="X46" s="53">
        <v>0</v>
      </c>
      <c r="Y46" s="53">
        <v>0</v>
      </c>
      <c r="Z46" s="53">
        <v>0</v>
      </c>
      <c r="AA46" s="53">
        <v>0</v>
      </c>
      <c r="AB46" s="53">
        <v>0</v>
      </c>
      <c r="AC46" s="53">
        <v>0</v>
      </c>
      <c r="AD46" s="53">
        <v>0</v>
      </c>
      <c r="AE46" s="53">
        <v>0</v>
      </c>
      <c r="AF46" s="53">
        <v>0</v>
      </c>
      <c r="AG46" s="53">
        <v>0</v>
      </c>
      <c r="AH46" s="53">
        <v>0</v>
      </c>
      <c r="AI46" s="53">
        <v>0</v>
      </c>
      <c r="AJ46" s="53">
        <v>0</v>
      </c>
      <c r="AK46" s="53">
        <v>0</v>
      </c>
      <c r="AL46" s="53">
        <v>0</v>
      </c>
      <c r="AM46" s="53">
        <v>0</v>
      </c>
      <c r="AN46" s="53">
        <v>0</v>
      </c>
      <c r="AO46" s="53">
        <v>0</v>
      </c>
      <c r="AP46" s="53">
        <v>0</v>
      </c>
      <c r="AQ46" s="53">
        <v>0</v>
      </c>
      <c r="AR46" s="53">
        <v>0</v>
      </c>
      <c r="AS46" s="53">
        <v>0</v>
      </c>
      <c r="AT46" s="53">
        <v>0</v>
      </c>
      <c r="AU46" s="53">
        <v>0</v>
      </c>
      <c r="AV46" s="53">
        <v>0</v>
      </c>
      <c r="AW46" s="53">
        <v>0</v>
      </c>
      <c r="AX46" s="53">
        <v>0</v>
      </c>
      <c r="AY46" s="53">
        <v>0</v>
      </c>
      <c r="AZ46" s="53">
        <v>0</v>
      </c>
      <c r="BA46" s="53">
        <v>0</v>
      </c>
      <c r="BB46" s="53">
        <v>0</v>
      </c>
      <c r="BC46" s="53">
        <v>0</v>
      </c>
      <c r="BD46" s="53">
        <v>0</v>
      </c>
      <c r="BE46" s="53">
        <v>0</v>
      </c>
      <c r="BF46" s="53">
        <v>0</v>
      </c>
      <c r="BG46" s="53">
        <v>0</v>
      </c>
      <c r="BH46" s="53">
        <v>0</v>
      </c>
      <c r="BI46" s="53">
        <v>0</v>
      </c>
      <c r="BJ46" s="53">
        <v>0</v>
      </c>
      <c r="BK46" s="53">
        <v>0</v>
      </c>
      <c r="BL46" s="53">
        <v>0</v>
      </c>
      <c r="BM46" s="53">
        <v>0</v>
      </c>
      <c r="BN46" s="53">
        <v>0</v>
      </c>
      <c r="BO46" s="53">
        <v>0</v>
      </c>
      <c r="BP46" s="53">
        <v>0</v>
      </c>
      <c r="BQ46" s="53">
        <v>0</v>
      </c>
      <c r="BR46" s="53">
        <v>0</v>
      </c>
      <c r="BS46" s="53">
        <v>0</v>
      </c>
      <c r="BT46" s="53">
        <v>0</v>
      </c>
      <c r="BU46" s="53">
        <v>0</v>
      </c>
      <c r="BV46" s="53">
        <v>0</v>
      </c>
      <c r="BW46" s="53">
        <v>0</v>
      </c>
      <c r="BX46" s="53">
        <v>0</v>
      </c>
      <c r="BY46" s="53">
        <v>0</v>
      </c>
      <c r="BZ46" s="53">
        <v>0</v>
      </c>
      <c r="CA46" s="53">
        <v>0</v>
      </c>
      <c r="CB46" s="53">
        <v>0</v>
      </c>
      <c r="CC46" s="53">
        <v>0</v>
      </c>
      <c r="CD46" s="53">
        <v>0</v>
      </c>
      <c r="CE46" s="53">
        <v>0</v>
      </c>
      <c r="CF46" s="53">
        <v>0</v>
      </c>
      <c r="CG46" s="53">
        <v>0</v>
      </c>
      <c r="CH46" s="53">
        <v>0</v>
      </c>
    </row>
    <row r="47" spans="1:86" x14ac:dyDescent="0.25">
      <c r="A47" t="s">
        <v>553</v>
      </c>
      <c r="B47">
        <v>3</v>
      </c>
      <c r="C47" s="51">
        <v>0</v>
      </c>
      <c r="D47" s="51">
        <v>0</v>
      </c>
      <c r="E47" s="51">
        <v>0</v>
      </c>
      <c r="F47" s="51">
        <v>0</v>
      </c>
      <c r="G47" s="51">
        <v>0</v>
      </c>
      <c r="H47" s="51">
        <v>0</v>
      </c>
      <c r="I47" s="51">
        <v>0</v>
      </c>
      <c r="J47" s="51">
        <v>0</v>
      </c>
      <c r="K47" s="51">
        <v>0</v>
      </c>
      <c r="L47" s="51">
        <v>0</v>
      </c>
      <c r="M47" s="51">
        <v>0</v>
      </c>
      <c r="N47" s="51">
        <v>0</v>
      </c>
      <c r="O47" s="51">
        <v>0</v>
      </c>
      <c r="P47" s="51">
        <v>0</v>
      </c>
      <c r="Q47" s="51">
        <v>0.3433333333333333</v>
      </c>
      <c r="R47" s="51">
        <v>0.3433333333333333</v>
      </c>
      <c r="S47" s="51">
        <v>0.3433333333333333</v>
      </c>
      <c r="T47" s="51">
        <v>0</v>
      </c>
      <c r="U47" s="51">
        <v>0</v>
      </c>
      <c r="V47" s="51">
        <v>0</v>
      </c>
      <c r="W47" s="51">
        <v>0</v>
      </c>
      <c r="X47" s="51">
        <v>0</v>
      </c>
      <c r="Y47" s="51">
        <v>0</v>
      </c>
      <c r="Z47" s="51">
        <v>0</v>
      </c>
      <c r="AA47" s="51">
        <v>0</v>
      </c>
      <c r="AB47" s="51">
        <v>0</v>
      </c>
      <c r="AC47" s="51">
        <v>0</v>
      </c>
      <c r="AD47" s="51">
        <v>0</v>
      </c>
      <c r="AE47" s="51">
        <v>0</v>
      </c>
      <c r="AF47" s="51">
        <v>0</v>
      </c>
      <c r="AG47" s="51">
        <v>0</v>
      </c>
      <c r="AH47" s="51">
        <v>0</v>
      </c>
      <c r="AI47" s="51">
        <v>0</v>
      </c>
      <c r="AJ47" s="51">
        <v>0</v>
      </c>
      <c r="AK47" s="51">
        <v>0</v>
      </c>
      <c r="AL47" s="51">
        <v>0</v>
      </c>
      <c r="AM47" s="51">
        <v>0</v>
      </c>
      <c r="AN47" s="51">
        <v>0</v>
      </c>
      <c r="AO47" s="51">
        <v>0</v>
      </c>
      <c r="AP47" s="51">
        <v>0</v>
      </c>
      <c r="AQ47" s="51">
        <v>0</v>
      </c>
      <c r="AR47" s="51">
        <v>0</v>
      </c>
      <c r="AS47" s="51">
        <v>0</v>
      </c>
      <c r="AT47" s="51">
        <v>0</v>
      </c>
      <c r="AU47" s="51">
        <v>0</v>
      </c>
      <c r="AV47" s="51">
        <v>0</v>
      </c>
      <c r="AW47" s="51">
        <v>0</v>
      </c>
      <c r="AX47" s="51">
        <v>0</v>
      </c>
      <c r="AY47" s="51">
        <v>0</v>
      </c>
      <c r="AZ47" s="51">
        <v>0</v>
      </c>
      <c r="BA47" s="51">
        <v>0</v>
      </c>
      <c r="BB47" s="51">
        <v>0</v>
      </c>
      <c r="BC47" s="51">
        <v>0</v>
      </c>
      <c r="BD47" s="51">
        <v>0</v>
      </c>
      <c r="BE47" s="51">
        <v>0</v>
      </c>
      <c r="BF47" s="51">
        <v>0</v>
      </c>
      <c r="BG47" s="51">
        <v>0</v>
      </c>
      <c r="BH47" s="51">
        <v>0</v>
      </c>
      <c r="BI47" s="51">
        <v>0</v>
      </c>
      <c r="BJ47" s="51">
        <v>0</v>
      </c>
      <c r="BK47" s="51">
        <v>0</v>
      </c>
      <c r="BL47" s="51">
        <v>0</v>
      </c>
      <c r="BM47" s="51">
        <v>0</v>
      </c>
      <c r="BN47" s="51">
        <v>0</v>
      </c>
      <c r="BO47" s="51">
        <v>0</v>
      </c>
      <c r="BP47" s="51">
        <v>0</v>
      </c>
      <c r="BQ47" s="51">
        <v>0</v>
      </c>
      <c r="BR47" s="51">
        <v>0</v>
      </c>
      <c r="BS47" s="51">
        <v>0</v>
      </c>
      <c r="BT47" s="51">
        <v>0</v>
      </c>
      <c r="BU47" s="51">
        <v>0</v>
      </c>
      <c r="BV47" s="51">
        <v>0</v>
      </c>
      <c r="BW47" s="51">
        <v>0</v>
      </c>
      <c r="BX47" s="51">
        <v>0</v>
      </c>
      <c r="BY47" s="51">
        <v>0</v>
      </c>
      <c r="BZ47" s="51">
        <v>0</v>
      </c>
      <c r="CA47" s="51">
        <v>0</v>
      </c>
      <c r="CB47" s="51">
        <v>0</v>
      </c>
      <c r="CC47" s="51">
        <v>0</v>
      </c>
      <c r="CD47" s="51">
        <v>0</v>
      </c>
      <c r="CE47" s="51">
        <v>0</v>
      </c>
      <c r="CF47" s="51">
        <v>0</v>
      </c>
      <c r="CG47" s="51">
        <v>0</v>
      </c>
      <c r="CH47" s="51">
        <v>0</v>
      </c>
    </row>
    <row r="48" spans="1:86" s="33" customFormat="1" x14ac:dyDescent="0.25">
      <c r="A48" s="33" t="s">
        <v>554</v>
      </c>
      <c r="B48" s="33">
        <v>22</v>
      </c>
      <c r="C48" s="53">
        <v>0</v>
      </c>
      <c r="D48" s="53">
        <v>0</v>
      </c>
      <c r="E48" s="53">
        <v>0</v>
      </c>
      <c r="F48" s="53">
        <v>0</v>
      </c>
      <c r="G48" s="53">
        <v>0.045454545454545456</v>
      </c>
      <c r="H48" s="53">
        <v>0.045454545454545456</v>
      </c>
      <c r="I48" s="53">
        <v>0.045454545454545456</v>
      </c>
      <c r="J48" s="53">
        <v>0.045454545454545456</v>
      </c>
      <c r="K48" s="53">
        <v>0.045454545454545456</v>
      </c>
      <c r="L48" s="53">
        <v>0.045454545454545456</v>
      </c>
      <c r="M48" s="53">
        <v>0.045454545454545456</v>
      </c>
      <c r="N48" s="53">
        <v>0.045454545454545456</v>
      </c>
      <c r="O48" s="53">
        <v>0.04681818181818182</v>
      </c>
      <c r="P48" s="53">
        <v>0.04681818181818182</v>
      </c>
      <c r="Q48" s="53">
        <v>0.04681818181818182</v>
      </c>
      <c r="R48" s="53">
        <v>0.04681818181818182</v>
      </c>
      <c r="S48" s="53">
        <v>0.04681818181818182</v>
      </c>
      <c r="T48" s="53">
        <v>0.04681818181818182</v>
      </c>
      <c r="U48" s="53">
        <v>0.04681818181818182</v>
      </c>
      <c r="V48" s="53">
        <v>0.04681818181818182</v>
      </c>
      <c r="W48" s="53">
        <v>0.04681818181818182</v>
      </c>
      <c r="X48" s="53">
        <v>0.04681818181818182</v>
      </c>
      <c r="Y48" s="53">
        <v>0.04681818181818182</v>
      </c>
      <c r="Z48" s="53">
        <v>0.04681818181818182</v>
      </c>
      <c r="AA48" s="53">
        <v>0.04822272727272727</v>
      </c>
      <c r="AB48" s="53">
        <v>0.04822272727272727</v>
      </c>
      <c r="AC48" s="53">
        <v>0</v>
      </c>
      <c r="AD48" s="53">
        <v>0</v>
      </c>
      <c r="AE48" s="53">
        <v>0</v>
      </c>
      <c r="AF48" s="53">
        <v>0</v>
      </c>
      <c r="AG48" s="53">
        <v>0</v>
      </c>
      <c r="AH48" s="53">
        <v>0</v>
      </c>
      <c r="AI48" s="53">
        <v>0</v>
      </c>
      <c r="AJ48" s="53">
        <v>0</v>
      </c>
      <c r="AK48" s="53">
        <v>0</v>
      </c>
      <c r="AL48" s="53">
        <v>0</v>
      </c>
      <c r="AM48" s="53">
        <v>0</v>
      </c>
      <c r="AN48" s="53">
        <v>0</v>
      </c>
      <c r="AO48" s="53">
        <v>0</v>
      </c>
      <c r="AP48" s="53">
        <v>0</v>
      </c>
      <c r="AQ48" s="53">
        <v>0</v>
      </c>
      <c r="AR48" s="53">
        <v>0</v>
      </c>
      <c r="AS48" s="53">
        <v>0</v>
      </c>
      <c r="AT48" s="53">
        <v>0</v>
      </c>
      <c r="AU48" s="53">
        <v>0</v>
      </c>
      <c r="AV48" s="53">
        <v>0</v>
      </c>
      <c r="AW48" s="53">
        <v>0</v>
      </c>
      <c r="AX48" s="53">
        <v>0</v>
      </c>
      <c r="AY48" s="53">
        <v>0</v>
      </c>
      <c r="AZ48" s="53">
        <v>0</v>
      </c>
      <c r="BA48" s="53">
        <v>0</v>
      </c>
      <c r="BB48" s="53">
        <v>0</v>
      </c>
      <c r="BC48" s="53">
        <v>0</v>
      </c>
      <c r="BD48" s="53">
        <v>0</v>
      </c>
      <c r="BE48" s="53">
        <v>0</v>
      </c>
      <c r="BF48" s="53">
        <v>0</v>
      </c>
      <c r="BG48" s="53">
        <v>0</v>
      </c>
      <c r="BH48" s="53">
        <v>0</v>
      </c>
      <c r="BI48" s="53">
        <v>0</v>
      </c>
      <c r="BJ48" s="53">
        <v>0</v>
      </c>
      <c r="BK48" s="53">
        <v>0</v>
      </c>
      <c r="BL48" s="53">
        <v>0</v>
      </c>
      <c r="BM48" s="53">
        <v>0</v>
      </c>
      <c r="BN48" s="53">
        <v>0</v>
      </c>
      <c r="BO48" s="53">
        <v>0</v>
      </c>
      <c r="BP48" s="53">
        <v>0</v>
      </c>
      <c r="BQ48" s="53">
        <v>0</v>
      </c>
      <c r="BR48" s="53">
        <v>0</v>
      </c>
      <c r="BS48" s="53">
        <v>0</v>
      </c>
      <c r="BT48" s="53">
        <v>0</v>
      </c>
      <c r="BU48" s="53">
        <v>0</v>
      </c>
      <c r="BV48" s="53">
        <v>0</v>
      </c>
      <c r="BW48" s="53">
        <v>0</v>
      </c>
      <c r="BX48" s="53">
        <v>0</v>
      </c>
      <c r="BY48" s="53">
        <v>0</v>
      </c>
      <c r="BZ48" s="53">
        <v>0</v>
      </c>
      <c r="CA48" s="53">
        <v>0</v>
      </c>
      <c r="CB48" s="53">
        <v>0</v>
      </c>
      <c r="CC48" s="53">
        <v>0</v>
      </c>
      <c r="CD48" s="53">
        <v>0</v>
      </c>
      <c r="CE48" s="53">
        <v>0</v>
      </c>
      <c r="CF48" s="53">
        <v>0</v>
      </c>
      <c r="CG48" s="53">
        <v>0</v>
      </c>
      <c r="CH48" s="53">
        <v>0</v>
      </c>
    </row>
    <row r="49" spans="1:86" x14ac:dyDescent="0.25">
      <c r="A49" t="s">
        <v>555</v>
      </c>
      <c r="B49">
        <v>22</v>
      </c>
      <c r="C49" s="51">
        <v>0</v>
      </c>
      <c r="D49" s="51">
        <v>0</v>
      </c>
      <c r="E49" s="51">
        <v>0</v>
      </c>
      <c r="F49" s="51">
        <v>0</v>
      </c>
      <c r="G49" s="51">
        <v>0.045454545454545456</v>
      </c>
      <c r="H49" s="51">
        <v>0.045454545454545456</v>
      </c>
      <c r="I49" s="51">
        <v>0.045454545454545456</v>
      </c>
      <c r="J49" s="51">
        <v>0.045454545454545456</v>
      </c>
      <c r="K49" s="51">
        <v>0.045454545454545456</v>
      </c>
      <c r="L49" s="51">
        <v>0.045454545454545456</v>
      </c>
      <c r="M49" s="51">
        <v>0.045454545454545456</v>
      </c>
      <c r="N49" s="51">
        <v>0.045454545454545456</v>
      </c>
      <c r="O49" s="51">
        <v>0.04681818181818182</v>
      </c>
      <c r="P49" s="51">
        <v>0.04681818181818182</v>
      </c>
      <c r="Q49" s="51">
        <v>0.04681818181818182</v>
      </c>
      <c r="R49" s="51">
        <v>0.04681818181818182</v>
      </c>
      <c r="S49" s="51">
        <v>0.04681818181818182</v>
      </c>
      <c r="T49" s="51">
        <v>0.04681818181818182</v>
      </c>
      <c r="U49" s="51">
        <v>0.04681818181818182</v>
      </c>
      <c r="V49" s="51">
        <v>0.04681818181818182</v>
      </c>
      <c r="W49" s="51">
        <v>0.04681818181818182</v>
      </c>
      <c r="X49" s="51">
        <v>0.04681818181818182</v>
      </c>
      <c r="Y49" s="51">
        <v>0.04681818181818182</v>
      </c>
      <c r="Z49" s="51">
        <v>0.04681818181818182</v>
      </c>
      <c r="AA49" s="51">
        <v>0.04822272727272727</v>
      </c>
      <c r="AB49" s="51">
        <v>0.04822272727272727</v>
      </c>
      <c r="AC49" s="51">
        <v>0</v>
      </c>
      <c r="AD49" s="51">
        <v>0</v>
      </c>
      <c r="AE49" s="51">
        <v>0</v>
      </c>
      <c r="AF49" s="51">
        <v>0</v>
      </c>
      <c r="AG49" s="51">
        <v>0</v>
      </c>
      <c r="AH49" s="51">
        <v>0</v>
      </c>
      <c r="AI49" s="51">
        <v>0</v>
      </c>
      <c r="AJ49" s="51">
        <v>0</v>
      </c>
      <c r="AK49" s="51">
        <v>0</v>
      </c>
      <c r="AL49" s="51">
        <v>0</v>
      </c>
      <c r="AM49" s="51">
        <v>0</v>
      </c>
      <c r="AN49" s="51">
        <v>0</v>
      </c>
      <c r="AO49" s="51">
        <v>0</v>
      </c>
      <c r="AP49" s="51">
        <v>0</v>
      </c>
      <c r="AQ49" s="51">
        <v>0</v>
      </c>
      <c r="AR49" s="51">
        <v>0</v>
      </c>
      <c r="AS49" s="51">
        <v>0</v>
      </c>
      <c r="AT49" s="51">
        <v>0</v>
      </c>
      <c r="AU49" s="51">
        <v>0</v>
      </c>
      <c r="AV49" s="51">
        <v>0</v>
      </c>
      <c r="AW49" s="51">
        <v>0</v>
      </c>
      <c r="AX49" s="51">
        <v>0</v>
      </c>
      <c r="AY49" s="51">
        <v>0</v>
      </c>
      <c r="AZ49" s="51">
        <v>0</v>
      </c>
      <c r="BA49" s="51">
        <v>0</v>
      </c>
      <c r="BB49" s="51">
        <v>0</v>
      </c>
      <c r="BC49" s="51">
        <v>0</v>
      </c>
      <c r="BD49" s="51">
        <v>0</v>
      </c>
      <c r="BE49" s="51">
        <v>0</v>
      </c>
      <c r="BF49" s="51">
        <v>0</v>
      </c>
      <c r="BG49" s="51">
        <v>0</v>
      </c>
      <c r="BH49" s="51">
        <v>0</v>
      </c>
      <c r="BI49" s="51">
        <v>0</v>
      </c>
      <c r="BJ49" s="51">
        <v>0</v>
      </c>
      <c r="BK49" s="51">
        <v>0</v>
      </c>
      <c r="BL49" s="51">
        <v>0</v>
      </c>
      <c r="BM49" s="51">
        <v>0</v>
      </c>
      <c r="BN49" s="51">
        <v>0</v>
      </c>
      <c r="BO49" s="51">
        <v>0</v>
      </c>
      <c r="BP49" s="51">
        <v>0</v>
      </c>
      <c r="BQ49" s="51">
        <v>0</v>
      </c>
      <c r="BR49" s="51">
        <v>0</v>
      </c>
      <c r="BS49" s="51">
        <v>0</v>
      </c>
      <c r="BT49" s="51">
        <v>0</v>
      </c>
      <c r="BU49" s="51">
        <v>0</v>
      </c>
      <c r="BV49" s="51">
        <v>0</v>
      </c>
      <c r="BW49" s="51">
        <v>0</v>
      </c>
      <c r="BX49" s="51">
        <v>0</v>
      </c>
      <c r="BY49" s="51">
        <v>0</v>
      </c>
      <c r="BZ49" s="51">
        <v>0</v>
      </c>
      <c r="CA49" s="51">
        <v>0</v>
      </c>
      <c r="CB49" s="51">
        <v>0</v>
      </c>
      <c r="CC49" s="51">
        <v>0</v>
      </c>
      <c r="CD49" s="51">
        <v>0</v>
      </c>
      <c r="CE49" s="51">
        <v>0</v>
      </c>
      <c r="CF49" s="51">
        <v>0</v>
      </c>
      <c r="CG49" s="51">
        <v>0</v>
      </c>
      <c r="CH49" s="51">
        <v>0</v>
      </c>
    </row>
    <row r="50" spans="1:86" s="33" customFormat="1" x14ac:dyDescent="0.25">
      <c r="A50" s="33" t="s">
        <v>556</v>
      </c>
      <c r="B50" s="33">
        <v>22</v>
      </c>
      <c r="C50" s="53">
        <v>0</v>
      </c>
      <c r="D50" s="53">
        <v>0</v>
      </c>
      <c r="E50" s="53">
        <v>0</v>
      </c>
      <c r="F50" s="53">
        <v>0</v>
      </c>
      <c r="G50" s="53">
        <v>0.045454545454545456</v>
      </c>
      <c r="H50" s="53">
        <v>0.045454545454545456</v>
      </c>
      <c r="I50" s="53">
        <v>0.045454545454545456</v>
      </c>
      <c r="J50" s="53">
        <v>0.045454545454545456</v>
      </c>
      <c r="K50" s="53">
        <v>0.045454545454545456</v>
      </c>
      <c r="L50" s="53">
        <v>0.045454545454545456</v>
      </c>
      <c r="M50" s="53">
        <v>0.045454545454545456</v>
      </c>
      <c r="N50" s="53">
        <v>0.045454545454545456</v>
      </c>
      <c r="O50" s="53">
        <v>0.04681818181818182</v>
      </c>
      <c r="P50" s="53">
        <v>0.04681818181818182</v>
      </c>
      <c r="Q50" s="53">
        <v>0.04681818181818182</v>
      </c>
      <c r="R50" s="53">
        <v>0.04681818181818182</v>
      </c>
      <c r="S50" s="53">
        <v>0.04681818181818182</v>
      </c>
      <c r="T50" s="53">
        <v>0.04681818181818182</v>
      </c>
      <c r="U50" s="53">
        <v>0.04681818181818182</v>
      </c>
      <c r="V50" s="53">
        <v>0.04681818181818182</v>
      </c>
      <c r="W50" s="53">
        <v>0.04681818181818182</v>
      </c>
      <c r="X50" s="53">
        <v>0.04681818181818182</v>
      </c>
      <c r="Y50" s="53">
        <v>0.04681818181818182</v>
      </c>
      <c r="Z50" s="53">
        <v>0.04681818181818182</v>
      </c>
      <c r="AA50" s="53">
        <v>0.04822272727272727</v>
      </c>
      <c r="AB50" s="53">
        <v>0.04822272727272727</v>
      </c>
      <c r="AC50" s="53">
        <v>0</v>
      </c>
      <c r="AD50" s="53">
        <v>0</v>
      </c>
      <c r="AE50" s="53">
        <v>0</v>
      </c>
      <c r="AF50" s="53">
        <v>0</v>
      </c>
      <c r="AG50" s="53">
        <v>0</v>
      </c>
      <c r="AH50" s="53">
        <v>0</v>
      </c>
      <c r="AI50" s="53">
        <v>0</v>
      </c>
      <c r="AJ50" s="53">
        <v>0</v>
      </c>
      <c r="AK50" s="53">
        <v>0</v>
      </c>
      <c r="AL50" s="53">
        <v>0</v>
      </c>
      <c r="AM50" s="53">
        <v>0</v>
      </c>
      <c r="AN50" s="53">
        <v>0</v>
      </c>
      <c r="AO50" s="53">
        <v>0</v>
      </c>
      <c r="AP50" s="53">
        <v>0</v>
      </c>
      <c r="AQ50" s="53">
        <v>0</v>
      </c>
      <c r="AR50" s="53">
        <v>0</v>
      </c>
      <c r="AS50" s="53">
        <v>0</v>
      </c>
      <c r="AT50" s="53">
        <v>0</v>
      </c>
      <c r="AU50" s="53">
        <v>0</v>
      </c>
      <c r="AV50" s="53">
        <v>0</v>
      </c>
      <c r="AW50" s="53">
        <v>0</v>
      </c>
      <c r="AX50" s="53">
        <v>0</v>
      </c>
      <c r="AY50" s="53">
        <v>0</v>
      </c>
      <c r="AZ50" s="53">
        <v>0</v>
      </c>
      <c r="BA50" s="53">
        <v>0</v>
      </c>
      <c r="BB50" s="53">
        <v>0</v>
      </c>
      <c r="BC50" s="53">
        <v>0</v>
      </c>
      <c r="BD50" s="53">
        <v>0</v>
      </c>
      <c r="BE50" s="53">
        <v>0</v>
      </c>
      <c r="BF50" s="53">
        <v>0</v>
      </c>
      <c r="BG50" s="53">
        <v>0</v>
      </c>
      <c r="BH50" s="53">
        <v>0</v>
      </c>
      <c r="BI50" s="53">
        <v>0</v>
      </c>
      <c r="BJ50" s="53">
        <v>0</v>
      </c>
      <c r="BK50" s="53">
        <v>0</v>
      </c>
      <c r="BL50" s="53">
        <v>0</v>
      </c>
      <c r="BM50" s="53">
        <v>0</v>
      </c>
      <c r="BN50" s="53">
        <v>0</v>
      </c>
      <c r="BO50" s="53">
        <v>0</v>
      </c>
      <c r="BP50" s="53">
        <v>0</v>
      </c>
      <c r="BQ50" s="53">
        <v>0</v>
      </c>
      <c r="BR50" s="53">
        <v>0</v>
      </c>
      <c r="BS50" s="53">
        <v>0</v>
      </c>
      <c r="BT50" s="53">
        <v>0</v>
      </c>
      <c r="BU50" s="53">
        <v>0</v>
      </c>
      <c r="BV50" s="53">
        <v>0</v>
      </c>
      <c r="BW50" s="53">
        <v>0</v>
      </c>
      <c r="BX50" s="53">
        <v>0</v>
      </c>
      <c r="BY50" s="53">
        <v>0</v>
      </c>
      <c r="BZ50" s="53">
        <v>0</v>
      </c>
      <c r="CA50" s="53">
        <v>0</v>
      </c>
      <c r="CB50" s="53">
        <v>0</v>
      </c>
      <c r="CC50" s="53">
        <v>0</v>
      </c>
      <c r="CD50" s="53">
        <v>0</v>
      </c>
      <c r="CE50" s="53">
        <v>0</v>
      </c>
      <c r="CF50" s="53">
        <v>0</v>
      </c>
      <c r="CG50" s="53">
        <v>0</v>
      </c>
      <c r="CH50" s="53">
        <v>0</v>
      </c>
    </row>
    <row r="51" spans="1:86" x14ac:dyDescent="0.25">
      <c r="A51" t="s">
        <v>557</v>
      </c>
      <c r="B51">
        <v>3</v>
      </c>
      <c r="C51" s="51">
        <v>0.3333333333333333</v>
      </c>
      <c r="D51" s="51">
        <v>0.3333333333333333</v>
      </c>
      <c r="E51" s="51">
        <v>0.3333333333333333</v>
      </c>
      <c r="F51" s="51">
        <v>0</v>
      </c>
      <c r="G51" s="51">
        <v>0</v>
      </c>
      <c r="H51" s="51">
        <v>0</v>
      </c>
      <c r="I51" s="51">
        <v>0</v>
      </c>
      <c r="J51" s="51">
        <v>0</v>
      </c>
      <c r="K51" s="51">
        <v>0</v>
      </c>
      <c r="L51" s="51">
        <v>0</v>
      </c>
      <c r="M51" s="51">
        <v>0</v>
      </c>
      <c r="N51" s="51">
        <v>0</v>
      </c>
      <c r="O51" s="51">
        <v>0</v>
      </c>
      <c r="P51" s="51">
        <v>0</v>
      </c>
      <c r="Q51" s="51">
        <v>0</v>
      </c>
      <c r="R51" s="51">
        <v>0</v>
      </c>
      <c r="S51" s="51">
        <v>0</v>
      </c>
      <c r="T51" s="51">
        <v>0</v>
      </c>
      <c r="U51" s="51">
        <v>0</v>
      </c>
      <c r="V51" s="51">
        <v>0</v>
      </c>
      <c r="W51" s="51">
        <v>0</v>
      </c>
      <c r="X51" s="51">
        <v>0</v>
      </c>
      <c r="Y51" s="51">
        <v>0</v>
      </c>
      <c r="Z51" s="51">
        <v>0</v>
      </c>
      <c r="AA51" s="51">
        <v>0</v>
      </c>
      <c r="AB51" s="51">
        <v>0</v>
      </c>
      <c r="AC51" s="51">
        <v>0</v>
      </c>
      <c r="AD51" s="51">
        <v>0</v>
      </c>
      <c r="AE51" s="51">
        <v>0</v>
      </c>
      <c r="AF51" s="51">
        <v>0</v>
      </c>
      <c r="AG51" s="51">
        <v>0</v>
      </c>
      <c r="AH51" s="51">
        <v>0</v>
      </c>
      <c r="AI51" s="51">
        <v>0</v>
      </c>
      <c r="AJ51" s="51">
        <v>0</v>
      </c>
      <c r="AK51" s="51">
        <v>0</v>
      </c>
      <c r="AL51" s="51">
        <v>0</v>
      </c>
      <c r="AM51" s="51">
        <v>0</v>
      </c>
      <c r="AN51" s="51">
        <v>0</v>
      </c>
      <c r="AO51" s="51">
        <v>0</v>
      </c>
      <c r="AP51" s="51">
        <v>0</v>
      </c>
      <c r="AQ51" s="51">
        <v>0</v>
      </c>
      <c r="AR51" s="51">
        <v>0</v>
      </c>
      <c r="AS51" s="51">
        <v>0</v>
      </c>
      <c r="AT51" s="51">
        <v>0</v>
      </c>
      <c r="AU51" s="51">
        <v>0</v>
      </c>
      <c r="AV51" s="51">
        <v>0</v>
      </c>
      <c r="AW51" s="51">
        <v>0</v>
      </c>
      <c r="AX51" s="51">
        <v>0</v>
      </c>
      <c r="AY51" s="51">
        <v>0</v>
      </c>
      <c r="AZ51" s="51">
        <v>0</v>
      </c>
      <c r="BA51" s="51">
        <v>0</v>
      </c>
      <c r="BB51" s="51">
        <v>0</v>
      </c>
      <c r="BC51" s="51">
        <v>0</v>
      </c>
      <c r="BD51" s="51">
        <v>0</v>
      </c>
      <c r="BE51" s="51">
        <v>0</v>
      </c>
      <c r="BF51" s="51">
        <v>0</v>
      </c>
      <c r="BG51" s="51">
        <v>0</v>
      </c>
      <c r="BH51" s="51">
        <v>0</v>
      </c>
      <c r="BI51" s="51">
        <v>0</v>
      </c>
      <c r="BJ51" s="51">
        <v>0</v>
      </c>
      <c r="BK51" s="51">
        <v>0</v>
      </c>
      <c r="BL51" s="51">
        <v>0</v>
      </c>
      <c r="BM51" s="51">
        <v>0</v>
      </c>
      <c r="BN51" s="51">
        <v>0</v>
      </c>
      <c r="BO51" s="51">
        <v>0</v>
      </c>
      <c r="BP51" s="51">
        <v>0</v>
      </c>
      <c r="BQ51" s="51">
        <v>0</v>
      </c>
      <c r="BR51" s="51">
        <v>0</v>
      </c>
      <c r="BS51" s="51">
        <v>0</v>
      </c>
      <c r="BT51" s="51">
        <v>0</v>
      </c>
      <c r="BU51" s="51">
        <v>0</v>
      </c>
      <c r="BV51" s="51">
        <v>0</v>
      </c>
      <c r="BW51" s="51">
        <v>0</v>
      </c>
      <c r="BX51" s="51">
        <v>0</v>
      </c>
      <c r="BY51" s="51">
        <v>0</v>
      </c>
      <c r="BZ51" s="51">
        <v>0</v>
      </c>
      <c r="CA51" s="51">
        <v>0</v>
      </c>
      <c r="CB51" s="51">
        <v>0</v>
      </c>
      <c r="CC51" s="51">
        <v>0</v>
      </c>
      <c r="CD51" s="51">
        <v>0</v>
      </c>
      <c r="CE51" s="51">
        <v>0</v>
      </c>
      <c r="CF51" s="51">
        <v>0</v>
      </c>
      <c r="CG51" s="51">
        <v>0</v>
      </c>
      <c r="CH51" s="51">
        <v>0</v>
      </c>
    </row>
    <row r="52" spans="1:86" s="33" customFormat="1" x14ac:dyDescent="0.25">
      <c r="A52" s="33" t="s">
        <v>558</v>
      </c>
      <c r="B52" s="33">
        <v>1</v>
      </c>
      <c r="C52" s="53">
        <v>1</v>
      </c>
      <c r="D52" s="53">
        <v>0</v>
      </c>
      <c r="E52" s="53">
        <v>0</v>
      </c>
      <c r="F52" s="53">
        <v>0</v>
      </c>
      <c r="G52" s="53">
        <v>0</v>
      </c>
      <c r="H52" s="53">
        <v>0</v>
      </c>
      <c r="I52" s="53">
        <v>0</v>
      </c>
      <c r="J52" s="53">
        <v>0</v>
      </c>
      <c r="K52" s="53">
        <v>0</v>
      </c>
      <c r="L52" s="53">
        <v>0</v>
      </c>
      <c r="M52" s="53">
        <v>0</v>
      </c>
      <c r="N52" s="53">
        <v>0</v>
      </c>
      <c r="O52" s="53">
        <v>0</v>
      </c>
      <c r="P52" s="53">
        <v>0</v>
      </c>
      <c r="Q52" s="53">
        <v>0</v>
      </c>
      <c r="R52" s="53">
        <v>0</v>
      </c>
      <c r="S52" s="53">
        <v>0</v>
      </c>
      <c r="T52" s="53">
        <v>0</v>
      </c>
      <c r="U52" s="53">
        <v>0</v>
      </c>
      <c r="V52" s="53">
        <v>0</v>
      </c>
      <c r="W52" s="53">
        <v>0</v>
      </c>
      <c r="X52" s="53">
        <v>0</v>
      </c>
      <c r="Y52" s="53">
        <v>0</v>
      </c>
      <c r="Z52" s="53">
        <v>0</v>
      </c>
      <c r="AA52" s="53">
        <v>0</v>
      </c>
      <c r="AB52" s="53">
        <v>0</v>
      </c>
      <c r="AC52" s="53">
        <v>0</v>
      </c>
      <c r="AD52" s="53">
        <v>0</v>
      </c>
      <c r="AE52" s="53">
        <v>0</v>
      </c>
      <c r="AF52" s="53">
        <v>0</v>
      </c>
      <c r="AG52" s="53">
        <v>0</v>
      </c>
      <c r="AH52" s="53">
        <v>0</v>
      </c>
      <c r="AI52" s="53">
        <v>0</v>
      </c>
      <c r="AJ52" s="53">
        <v>0</v>
      </c>
      <c r="AK52" s="53">
        <v>0</v>
      </c>
      <c r="AL52" s="53">
        <v>0</v>
      </c>
      <c r="AM52" s="53">
        <v>0</v>
      </c>
      <c r="AN52" s="53">
        <v>0</v>
      </c>
      <c r="AO52" s="53">
        <v>0</v>
      </c>
      <c r="AP52" s="53">
        <v>0</v>
      </c>
      <c r="AQ52" s="53">
        <v>0</v>
      </c>
      <c r="AR52" s="53">
        <v>0</v>
      </c>
      <c r="AS52" s="53">
        <v>0</v>
      </c>
      <c r="AT52" s="53">
        <v>0</v>
      </c>
      <c r="AU52" s="53">
        <v>0</v>
      </c>
      <c r="AV52" s="53">
        <v>0</v>
      </c>
      <c r="AW52" s="53">
        <v>0</v>
      </c>
      <c r="AX52" s="53">
        <v>0</v>
      </c>
      <c r="AY52" s="53">
        <v>0</v>
      </c>
      <c r="AZ52" s="53">
        <v>0</v>
      </c>
      <c r="BA52" s="53">
        <v>0</v>
      </c>
      <c r="BB52" s="53">
        <v>0</v>
      </c>
      <c r="BC52" s="53">
        <v>0</v>
      </c>
      <c r="BD52" s="53">
        <v>0</v>
      </c>
      <c r="BE52" s="53">
        <v>0</v>
      </c>
      <c r="BF52" s="53">
        <v>0</v>
      </c>
      <c r="BG52" s="53">
        <v>0</v>
      </c>
      <c r="BH52" s="53">
        <v>0</v>
      </c>
      <c r="BI52" s="53">
        <v>0</v>
      </c>
      <c r="BJ52" s="53">
        <v>0</v>
      </c>
      <c r="BK52" s="53">
        <v>0</v>
      </c>
      <c r="BL52" s="53">
        <v>0</v>
      </c>
      <c r="BM52" s="53">
        <v>0</v>
      </c>
      <c r="BN52" s="53">
        <v>0</v>
      </c>
      <c r="BO52" s="53">
        <v>0</v>
      </c>
      <c r="BP52" s="53">
        <v>0</v>
      </c>
      <c r="BQ52" s="53">
        <v>0</v>
      </c>
      <c r="BR52" s="53">
        <v>0</v>
      </c>
      <c r="BS52" s="53">
        <v>0</v>
      </c>
      <c r="BT52" s="53">
        <v>0</v>
      </c>
      <c r="BU52" s="53">
        <v>0</v>
      </c>
      <c r="BV52" s="53">
        <v>0</v>
      </c>
      <c r="BW52" s="53">
        <v>0</v>
      </c>
      <c r="BX52" s="53">
        <v>0</v>
      </c>
      <c r="BY52" s="53">
        <v>0</v>
      </c>
      <c r="BZ52" s="53">
        <v>0</v>
      </c>
      <c r="CA52" s="53">
        <v>0</v>
      </c>
      <c r="CB52" s="53">
        <v>0</v>
      </c>
      <c r="CC52" s="53">
        <v>0</v>
      </c>
      <c r="CD52" s="53">
        <v>0</v>
      </c>
      <c r="CE52" s="53">
        <v>0</v>
      </c>
      <c r="CF52" s="53">
        <v>0</v>
      </c>
      <c r="CG52" s="53">
        <v>0</v>
      </c>
      <c r="CH52" s="53">
        <v>0</v>
      </c>
    </row>
    <row r="53" spans="1:86" x14ac:dyDescent="0.25">
      <c r="A53" t="s">
        <v>559</v>
      </c>
      <c r="B53">
        <v>1</v>
      </c>
      <c r="C53" s="51">
        <v>1</v>
      </c>
      <c r="D53" s="51">
        <v>0</v>
      </c>
      <c r="E53" s="51">
        <v>0</v>
      </c>
      <c r="F53" s="51">
        <v>0</v>
      </c>
      <c r="G53" s="51">
        <v>0</v>
      </c>
      <c r="H53" s="51">
        <v>0</v>
      </c>
      <c r="I53" s="51">
        <v>0</v>
      </c>
      <c r="J53" s="51">
        <v>0</v>
      </c>
      <c r="K53" s="51">
        <v>0</v>
      </c>
      <c r="L53" s="51">
        <v>0</v>
      </c>
      <c r="M53" s="51">
        <v>0</v>
      </c>
      <c r="N53" s="51">
        <v>0</v>
      </c>
      <c r="O53" s="51">
        <v>0</v>
      </c>
      <c r="P53" s="51">
        <v>0</v>
      </c>
      <c r="Q53" s="51">
        <v>0</v>
      </c>
      <c r="R53" s="51">
        <v>0</v>
      </c>
      <c r="S53" s="51">
        <v>0</v>
      </c>
      <c r="T53" s="51">
        <v>0</v>
      </c>
      <c r="U53" s="51">
        <v>0</v>
      </c>
      <c r="V53" s="51">
        <v>0</v>
      </c>
      <c r="W53" s="51">
        <v>0</v>
      </c>
      <c r="X53" s="51">
        <v>0</v>
      </c>
      <c r="Y53" s="51">
        <v>0</v>
      </c>
      <c r="Z53" s="51">
        <v>0</v>
      </c>
      <c r="AA53" s="51">
        <v>0</v>
      </c>
      <c r="AB53" s="51">
        <v>0</v>
      </c>
      <c r="AC53" s="51">
        <v>0</v>
      </c>
      <c r="AD53" s="51">
        <v>0</v>
      </c>
      <c r="AE53" s="51">
        <v>0</v>
      </c>
      <c r="AF53" s="51">
        <v>0</v>
      </c>
      <c r="AG53" s="51">
        <v>0</v>
      </c>
      <c r="AH53" s="51">
        <v>0</v>
      </c>
      <c r="AI53" s="51">
        <v>0</v>
      </c>
      <c r="AJ53" s="51">
        <v>0</v>
      </c>
      <c r="AK53" s="51">
        <v>0</v>
      </c>
      <c r="AL53" s="51">
        <v>0</v>
      </c>
      <c r="AM53" s="51">
        <v>0</v>
      </c>
      <c r="AN53" s="51">
        <v>0</v>
      </c>
      <c r="AO53" s="51">
        <v>0</v>
      </c>
      <c r="AP53" s="51">
        <v>0</v>
      </c>
      <c r="AQ53" s="51">
        <v>0</v>
      </c>
      <c r="AR53" s="51">
        <v>0</v>
      </c>
      <c r="AS53" s="51">
        <v>0</v>
      </c>
      <c r="AT53" s="51">
        <v>0</v>
      </c>
      <c r="AU53" s="51">
        <v>0</v>
      </c>
      <c r="AV53" s="51">
        <v>0</v>
      </c>
      <c r="AW53" s="51">
        <v>0</v>
      </c>
      <c r="AX53" s="51">
        <v>0</v>
      </c>
      <c r="AY53" s="51">
        <v>0</v>
      </c>
      <c r="AZ53" s="51">
        <v>0</v>
      </c>
      <c r="BA53" s="51">
        <v>0</v>
      </c>
      <c r="BB53" s="51">
        <v>0</v>
      </c>
      <c r="BC53" s="51">
        <v>0</v>
      </c>
      <c r="BD53" s="51">
        <v>0</v>
      </c>
      <c r="BE53" s="51">
        <v>0</v>
      </c>
      <c r="BF53" s="51">
        <v>0</v>
      </c>
      <c r="BG53" s="51">
        <v>0</v>
      </c>
      <c r="BH53" s="51">
        <v>0</v>
      </c>
      <c r="BI53" s="51">
        <v>0</v>
      </c>
      <c r="BJ53" s="51">
        <v>0</v>
      </c>
      <c r="BK53" s="51">
        <v>0</v>
      </c>
      <c r="BL53" s="51">
        <v>0</v>
      </c>
      <c r="BM53" s="51">
        <v>0</v>
      </c>
      <c r="BN53" s="51">
        <v>0</v>
      </c>
      <c r="BO53" s="51">
        <v>0</v>
      </c>
      <c r="BP53" s="51">
        <v>0</v>
      </c>
      <c r="BQ53" s="51">
        <v>0</v>
      </c>
      <c r="BR53" s="51">
        <v>0</v>
      </c>
      <c r="BS53" s="51">
        <v>0</v>
      </c>
      <c r="BT53" s="51">
        <v>0</v>
      </c>
      <c r="BU53" s="51">
        <v>0</v>
      </c>
      <c r="BV53" s="51">
        <v>0</v>
      </c>
      <c r="BW53" s="51">
        <v>0</v>
      </c>
      <c r="BX53" s="51">
        <v>0</v>
      </c>
      <c r="BY53" s="51">
        <v>0</v>
      </c>
      <c r="BZ53" s="51">
        <v>0</v>
      </c>
      <c r="CA53" s="51">
        <v>0</v>
      </c>
      <c r="CB53" s="51">
        <v>0</v>
      </c>
      <c r="CC53" s="51">
        <v>0</v>
      </c>
      <c r="CD53" s="51">
        <v>0</v>
      </c>
      <c r="CE53" s="51">
        <v>0</v>
      </c>
      <c r="CF53" s="51">
        <v>0</v>
      </c>
      <c r="CG53" s="51">
        <v>0</v>
      </c>
      <c r="CH53" s="51">
        <v>0</v>
      </c>
    </row>
    <row r="54" spans="1:86" s="33" customFormat="1" x14ac:dyDescent="0.25">
      <c r="A54" s="33" t="s">
        <v>560</v>
      </c>
      <c r="B54" s="33">
        <v>3</v>
      </c>
      <c r="C54" s="53">
        <v>0.3333333333333333</v>
      </c>
      <c r="D54" s="53">
        <v>0.3333333333333333</v>
      </c>
      <c r="E54" s="53">
        <v>0.3333333333333333</v>
      </c>
      <c r="F54" s="53">
        <v>0</v>
      </c>
      <c r="G54" s="53">
        <v>0</v>
      </c>
      <c r="H54" s="53">
        <v>0</v>
      </c>
      <c r="I54" s="53">
        <v>0</v>
      </c>
      <c r="J54" s="53">
        <v>0</v>
      </c>
      <c r="K54" s="53">
        <v>0</v>
      </c>
      <c r="L54" s="53">
        <v>0</v>
      </c>
      <c r="M54" s="53">
        <v>0</v>
      </c>
      <c r="N54" s="53">
        <v>0</v>
      </c>
      <c r="O54" s="53">
        <v>0</v>
      </c>
      <c r="P54" s="53">
        <v>0</v>
      </c>
      <c r="Q54" s="53">
        <v>0</v>
      </c>
      <c r="R54" s="53">
        <v>0</v>
      </c>
      <c r="S54" s="53">
        <v>0</v>
      </c>
      <c r="T54" s="53">
        <v>0</v>
      </c>
      <c r="U54" s="53">
        <v>0</v>
      </c>
      <c r="V54" s="53">
        <v>0</v>
      </c>
      <c r="W54" s="53">
        <v>0</v>
      </c>
      <c r="X54" s="53">
        <v>0</v>
      </c>
      <c r="Y54" s="53">
        <v>0</v>
      </c>
      <c r="Z54" s="53">
        <v>0</v>
      </c>
      <c r="AA54" s="53">
        <v>0</v>
      </c>
      <c r="AB54" s="53">
        <v>0</v>
      </c>
      <c r="AC54" s="53">
        <v>0</v>
      </c>
      <c r="AD54" s="53">
        <v>0</v>
      </c>
      <c r="AE54" s="53">
        <v>0</v>
      </c>
      <c r="AF54" s="53">
        <v>0</v>
      </c>
      <c r="AG54" s="53">
        <v>0</v>
      </c>
      <c r="AH54" s="53">
        <v>0</v>
      </c>
      <c r="AI54" s="53">
        <v>0</v>
      </c>
      <c r="AJ54" s="53">
        <v>0</v>
      </c>
      <c r="AK54" s="53">
        <v>0</v>
      </c>
      <c r="AL54" s="53">
        <v>0</v>
      </c>
      <c r="AM54" s="53">
        <v>0</v>
      </c>
      <c r="AN54" s="53">
        <v>0</v>
      </c>
      <c r="AO54" s="53">
        <v>0</v>
      </c>
      <c r="AP54" s="53">
        <v>0</v>
      </c>
      <c r="AQ54" s="53">
        <v>0</v>
      </c>
      <c r="AR54" s="53">
        <v>0</v>
      </c>
      <c r="AS54" s="53">
        <v>0</v>
      </c>
      <c r="AT54" s="53">
        <v>0</v>
      </c>
      <c r="AU54" s="53">
        <v>0</v>
      </c>
      <c r="AV54" s="53">
        <v>0</v>
      </c>
      <c r="AW54" s="53">
        <v>0</v>
      </c>
      <c r="AX54" s="53">
        <v>0</v>
      </c>
      <c r="AY54" s="53">
        <v>0</v>
      </c>
      <c r="AZ54" s="53">
        <v>0</v>
      </c>
      <c r="BA54" s="53">
        <v>0</v>
      </c>
      <c r="BB54" s="53">
        <v>0</v>
      </c>
      <c r="BC54" s="53">
        <v>0</v>
      </c>
      <c r="BD54" s="53">
        <v>0</v>
      </c>
      <c r="BE54" s="53">
        <v>0</v>
      </c>
      <c r="BF54" s="53">
        <v>0</v>
      </c>
      <c r="BG54" s="53">
        <v>0</v>
      </c>
      <c r="BH54" s="53">
        <v>0</v>
      </c>
      <c r="BI54" s="53">
        <v>0</v>
      </c>
      <c r="BJ54" s="53">
        <v>0</v>
      </c>
      <c r="BK54" s="53">
        <v>0</v>
      </c>
      <c r="BL54" s="53">
        <v>0</v>
      </c>
      <c r="BM54" s="53">
        <v>0</v>
      </c>
      <c r="BN54" s="53">
        <v>0</v>
      </c>
      <c r="BO54" s="53">
        <v>0</v>
      </c>
      <c r="BP54" s="53">
        <v>0</v>
      </c>
      <c r="BQ54" s="53">
        <v>0</v>
      </c>
      <c r="BR54" s="53">
        <v>0</v>
      </c>
      <c r="BS54" s="53">
        <v>0</v>
      </c>
      <c r="BT54" s="53">
        <v>0</v>
      </c>
      <c r="BU54" s="53">
        <v>0</v>
      </c>
      <c r="BV54" s="53">
        <v>0</v>
      </c>
      <c r="BW54" s="53">
        <v>0</v>
      </c>
      <c r="BX54" s="53">
        <v>0</v>
      </c>
      <c r="BY54" s="53">
        <v>0</v>
      </c>
      <c r="BZ54" s="53">
        <v>0</v>
      </c>
      <c r="CA54" s="53">
        <v>0</v>
      </c>
      <c r="CB54" s="53">
        <v>0</v>
      </c>
      <c r="CC54" s="53">
        <v>0</v>
      </c>
      <c r="CD54" s="53">
        <v>0</v>
      </c>
      <c r="CE54" s="53">
        <v>0</v>
      </c>
      <c r="CF54" s="53">
        <v>0</v>
      </c>
      <c r="CG54" s="53">
        <v>0</v>
      </c>
      <c r="CH54" s="53">
        <v>0</v>
      </c>
    </row>
    <row r="55" spans="1:86" x14ac:dyDescent="0.25">
      <c r="A55" t="s">
        <v>561</v>
      </c>
      <c r="B55">
        <v>22</v>
      </c>
      <c r="C55" s="51">
        <v>0</v>
      </c>
      <c r="D55" s="51">
        <v>0</v>
      </c>
      <c r="E55" s="51">
        <v>0</v>
      </c>
      <c r="F55" s="51">
        <v>0</v>
      </c>
      <c r="G55" s="51">
        <v>0.045454545454545456</v>
      </c>
      <c r="H55" s="51">
        <v>0.045454545454545456</v>
      </c>
      <c r="I55" s="51">
        <v>0.045454545454545456</v>
      </c>
      <c r="J55" s="51">
        <v>0.045454545454545456</v>
      </c>
      <c r="K55" s="51">
        <v>0.045454545454545456</v>
      </c>
      <c r="L55" s="51">
        <v>0.045454545454545456</v>
      </c>
      <c r="M55" s="51">
        <v>0.045454545454545456</v>
      </c>
      <c r="N55" s="51">
        <v>0.045454545454545456</v>
      </c>
      <c r="O55" s="51">
        <v>0.04681818181818182</v>
      </c>
      <c r="P55" s="51">
        <v>0.04681818181818182</v>
      </c>
      <c r="Q55" s="51">
        <v>0.04681818181818182</v>
      </c>
      <c r="R55" s="51">
        <v>0.04681818181818182</v>
      </c>
      <c r="S55" s="51">
        <v>0.04681818181818182</v>
      </c>
      <c r="T55" s="51">
        <v>0.04681818181818182</v>
      </c>
      <c r="U55" s="51">
        <v>0.04681818181818182</v>
      </c>
      <c r="V55" s="51">
        <v>0.04681818181818182</v>
      </c>
      <c r="W55" s="51">
        <v>0.04681818181818182</v>
      </c>
      <c r="X55" s="51">
        <v>0.04681818181818182</v>
      </c>
      <c r="Y55" s="51">
        <v>0.04681818181818182</v>
      </c>
      <c r="Z55" s="51">
        <v>0.04681818181818182</v>
      </c>
      <c r="AA55" s="51">
        <v>0.04822272727272727</v>
      </c>
      <c r="AB55" s="51">
        <v>0.04822272727272727</v>
      </c>
      <c r="AC55" s="51">
        <v>0</v>
      </c>
      <c r="AD55" s="51">
        <v>0</v>
      </c>
      <c r="AE55" s="51">
        <v>0</v>
      </c>
      <c r="AF55" s="51">
        <v>0</v>
      </c>
      <c r="AG55" s="51">
        <v>0</v>
      </c>
      <c r="AH55" s="51">
        <v>0</v>
      </c>
      <c r="AI55" s="51">
        <v>0</v>
      </c>
      <c r="AJ55" s="51">
        <v>0</v>
      </c>
      <c r="AK55" s="51">
        <v>0</v>
      </c>
      <c r="AL55" s="51">
        <v>0</v>
      </c>
      <c r="AM55" s="51">
        <v>0</v>
      </c>
      <c r="AN55" s="51">
        <v>0</v>
      </c>
      <c r="AO55" s="51">
        <v>0</v>
      </c>
      <c r="AP55" s="51">
        <v>0</v>
      </c>
      <c r="AQ55" s="51">
        <v>0</v>
      </c>
      <c r="AR55" s="51">
        <v>0</v>
      </c>
      <c r="AS55" s="51">
        <v>0</v>
      </c>
      <c r="AT55" s="51">
        <v>0</v>
      </c>
      <c r="AU55" s="51">
        <v>0</v>
      </c>
      <c r="AV55" s="51">
        <v>0</v>
      </c>
      <c r="AW55" s="51">
        <v>0</v>
      </c>
      <c r="AX55" s="51">
        <v>0</v>
      </c>
      <c r="AY55" s="51">
        <v>0</v>
      </c>
      <c r="AZ55" s="51">
        <v>0</v>
      </c>
      <c r="BA55" s="51">
        <v>0</v>
      </c>
      <c r="BB55" s="51">
        <v>0</v>
      </c>
      <c r="BC55" s="51">
        <v>0</v>
      </c>
      <c r="BD55" s="51">
        <v>0</v>
      </c>
      <c r="BE55" s="51">
        <v>0</v>
      </c>
      <c r="BF55" s="51">
        <v>0</v>
      </c>
      <c r="BG55" s="51">
        <v>0</v>
      </c>
      <c r="BH55" s="51">
        <v>0</v>
      </c>
      <c r="BI55" s="51">
        <v>0</v>
      </c>
      <c r="BJ55" s="51">
        <v>0</v>
      </c>
      <c r="BK55" s="51">
        <v>0</v>
      </c>
      <c r="BL55" s="51">
        <v>0</v>
      </c>
      <c r="BM55" s="51">
        <v>0</v>
      </c>
      <c r="BN55" s="51">
        <v>0</v>
      </c>
      <c r="BO55" s="51">
        <v>0</v>
      </c>
      <c r="BP55" s="51">
        <v>0</v>
      </c>
      <c r="BQ55" s="51">
        <v>0</v>
      </c>
      <c r="BR55" s="51">
        <v>0</v>
      </c>
      <c r="BS55" s="51">
        <v>0</v>
      </c>
      <c r="BT55" s="51">
        <v>0</v>
      </c>
      <c r="BU55" s="51">
        <v>0</v>
      </c>
      <c r="BV55" s="51">
        <v>0</v>
      </c>
      <c r="BW55" s="51">
        <v>0</v>
      </c>
      <c r="BX55" s="51">
        <v>0</v>
      </c>
      <c r="BY55" s="51">
        <v>0</v>
      </c>
      <c r="BZ55" s="51">
        <v>0</v>
      </c>
      <c r="CA55" s="51">
        <v>0</v>
      </c>
      <c r="CB55" s="51">
        <v>0</v>
      </c>
      <c r="CC55" s="51">
        <v>0</v>
      </c>
      <c r="CD55" s="51">
        <v>0</v>
      </c>
      <c r="CE55" s="51">
        <v>0</v>
      </c>
      <c r="CF55" s="51">
        <v>0</v>
      </c>
      <c r="CG55" s="51">
        <v>0</v>
      </c>
      <c r="CH55" s="51">
        <v>0</v>
      </c>
    </row>
    <row r="56" spans="1:86" s="33" customFormat="1" x14ac:dyDescent="0.25">
      <c r="A56" s="33" t="s">
        <v>562</v>
      </c>
      <c r="B56" s="33">
        <v>22</v>
      </c>
      <c r="C56" s="53">
        <v>0</v>
      </c>
      <c r="D56" s="53">
        <v>0</v>
      </c>
      <c r="E56" s="53">
        <v>0</v>
      </c>
      <c r="F56" s="53">
        <v>0</v>
      </c>
      <c r="G56" s="53">
        <v>0.045454545454545456</v>
      </c>
      <c r="H56" s="53">
        <v>0.045454545454545456</v>
      </c>
      <c r="I56" s="53">
        <v>0.045454545454545456</v>
      </c>
      <c r="J56" s="53">
        <v>0.045454545454545456</v>
      </c>
      <c r="K56" s="53">
        <v>0.045454545454545456</v>
      </c>
      <c r="L56" s="53">
        <v>0.045454545454545456</v>
      </c>
      <c r="M56" s="53">
        <v>0.045454545454545456</v>
      </c>
      <c r="N56" s="53">
        <v>0.045454545454545456</v>
      </c>
      <c r="O56" s="53">
        <v>0.04681818181818182</v>
      </c>
      <c r="P56" s="53">
        <v>0.04681818181818182</v>
      </c>
      <c r="Q56" s="53">
        <v>0.04681818181818182</v>
      </c>
      <c r="R56" s="53">
        <v>0.04681818181818182</v>
      </c>
      <c r="S56" s="53">
        <v>0.04681818181818182</v>
      </c>
      <c r="T56" s="53">
        <v>0.04681818181818182</v>
      </c>
      <c r="U56" s="53">
        <v>0.04681818181818182</v>
      </c>
      <c r="V56" s="53">
        <v>0.04681818181818182</v>
      </c>
      <c r="W56" s="53">
        <v>0.04681818181818182</v>
      </c>
      <c r="X56" s="53">
        <v>0.04681818181818182</v>
      </c>
      <c r="Y56" s="53">
        <v>0.04681818181818182</v>
      </c>
      <c r="Z56" s="53">
        <v>0.04681818181818182</v>
      </c>
      <c r="AA56" s="53">
        <v>0.04822272727272727</v>
      </c>
      <c r="AB56" s="53">
        <v>0.04822272727272727</v>
      </c>
      <c r="AC56" s="53">
        <v>0</v>
      </c>
      <c r="AD56" s="53">
        <v>0</v>
      </c>
      <c r="AE56" s="53">
        <v>0</v>
      </c>
      <c r="AF56" s="53">
        <v>0</v>
      </c>
      <c r="AG56" s="53">
        <v>0</v>
      </c>
      <c r="AH56" s="53">
        <v>0</v>
      </c>
      <c r="AI56" s="53">
        <v>0</v>
      </c>
      <c r="AJ56" s="53">
        <v>0</v>
      </c>
      <c r="AK56" s="53">
        <v>0</v>
      </c>
      <c r="AL56" s="53">
        <v>0</v>
      </c>
      <c r="AM56" s="53">
        <v>0</v>
      </c>
      <c r="AN56" s="53">
        <v>0</v>
      </c>
      <c r="AO56" s="53">
        <v>0</v>
      </c>
      <c r="AP56" s="53">
        <v>0</v>
      </c>
      <c r="AQ56" s="53">
        <v>0</v>
      </c>
      <c r="AR56" s="53">
        <v>0</v>
      </c>
      <c r="AS56" s="53">
        <v>0</v>
      </c>
      <c r="AT56" s="53">
        <v>0</v>
      </c>
      <c r="AU56" s="53">
        <v>0</v>
      </c>
      <c r="AV56" s="53">
        <v>0</v>
      </c>
      <c r="AW56" s="53">
        <v>0</v>
      </c>
      <c r="AX56" s="53">
        <v>0</v>
      </c>
      <c r="AY56" s="53">
        <v>0</v>
      </c>
      <c r="AZ56" s="53">
        <v>0</v>
      </c>
      <c r="BA56" s="53">
        <v>0</v>
      </c>
      <c r="BB56" s="53">
        <v>0</v>
      </c>
      <c r="BC56" s="53">
        <v>0</v>
      </c>
      <c r="BD56" s="53">
        <v>0</v>
      </c>
      <c r="BE56" s="53">
        <v>0</v>
      </c>
      <c r="BF56" s="53">
        <v>0</v>
      </c>
      <c r="BG56" s="53">
        <v>0</v>
      </c>
      <c r="BH56" s="53">
        <v>0</v>
      </c>
      <c r="BI56" s="53">
        <v>0</v>
      </c>
      <c r="BJ56" s="53">
        <v>0</v>
      </c>
      <c r="BK56" s="53">
        <v>0</v>
      </c>
      <c r="BL56" s="53">
        <v>0</v>
      </c>
      <c r="BM56" s="53">
        <v>0</v>
      </c>
      <c r="BN56" s="53">
        <v>0</v>
      </c>
      <c r="BO56" s="53">
        <v>0</v>
      </c>
      <c r="BP56" s="53">
        <v>0</v>
      </c>
      <c r="BQ56" s="53">
        <v>0</v>
      </c>
      <c r="BR56" s="53">
        <v>0</v>
      </c>
      <c r="BS56" s="53">
        <v>0</v>
      </c>
      <c r="BT56" s="53">
        <v>0</v>
      </c>
      <c r="BU56" s="53">
        <v>0</v>
      </c>
      <c r="BV56" s="53">
        <v>0</v>
      </c>
      <c r="BW56" s="53">
        <v>0</v>
      </c>
      <c r="BX56" s="53">
        <v>0</v>
      </c>
      <c r="BY56" s="53">
        <v>0</v>
      </c>
      <c r="BZ56" s="53">
        <v>0</v>
      </c>
      <c r="CA56" s="53">
        <v>0</v>
      </c>
      <c r="CB56" s="53">
        <v>0</v>
      </c>
      <c r="CC56" s="53">
        <v>0</v>
      </c>
      <c r="CD56" s="53">
        <v>0</v>
      </c>
      <c r="CE56" s="53">
        <v>0</v>
      </c>
      <c r="CF56" s="53">
        <v>0</v>
      </c>
      <c r="CG56" s="53">
        <v>0</v>
      </c>
      <c r="CH56" s="53">
        <v>0</v>
      </c>
    </row>
    <row r="57" spans="1:86" x14ac:dyDescent="0.25">
      <c r="A57" t="s">
        <v>563</v>
      </c>
      <c r="B57">
        <v>22</v>
      </c>
      <c r="C57" s="51">
        <v>0</v>
      </c>
      <c r="D57" s="51">
        <v>0</v>
      </c>
      <c r="E57" s="51">
        <v>0</v>
      </c>
      <c r="F57" s="51">
        <v>0</v>
      </c>
      <c r="G57" s="51">
        <v>0.045454545454545456</v>
      </c>
      <c r="H57" s="51">
        <v>0.045454545454545456</v>
      </c>
      <c r="I57" s="51">
        <v>0.045454545454545456</v>
      </c>
      <c r="J57" s="51">
        <v>0.045454545454545456</v>
      </c>
      <c r="K57" s="51">
        <v>0.045454545454545456</v>
      </c>
      <c r="L57" s="51">
        <v>0.045454545454545456</v>
      </c>
      <c r="M57" s="51">
        <v>0.045454545454545456</v>
      </c>
      <c r="N57" s="51">
        <v>0.045454545454545456</v>
      </c>
      <c r="O57" s="51">
        <v>0.04681818181818182</v>
      </c>
      <c r="P57" s="51">
        <v>0.04681818181818182</v>
      </c>
      <c r="Q57" s="51">
        <v>0.04681818181818182</v>
      </c>
      <c r="R57" s="51">
        <v>0.04681818181818182</v>
      </c>
      <c r="S57" s="51">
        <v>0.04681818181818182</v>
      </c>
      <c r="T57" s="51">
        <v>0.04681818181818182</v>
      </c>
      <c r="U57" s="51">
        <v>0.04681818181818182</v>
      </c>
      <c r="V57" s="51">
        <v>0.04681818181818182</v>
      </c>
      <c r="W57" s="51">
        <v>0.04681818181818182</v>
      </c>
      <c r="X57" s="51">
        <v>0.04681818181818182</v>
      </c>
      <c r="Y57" s="51">
        <v>0.04681818181818182</v>
      </c>
      <c r="Z57" s="51">
        <v>0.04681818181818182</v>
      </c>
      <c r="AA57" s="51">
        <v>0.04822272727272727</v>
      </c>
      <c r="AB57" s="51">
        <v>0.04822272727272727</v>
      </c>
      <c r="AC57" s="51">
        <v>0</v>
      </c>
      <c r="AD57" s="51">
        <v>0</v>
      </c>
      <c r="AE57" s="51">
        <v>0</v>
      </c>
      <c r="AF57" s="51">
        <v>0</v>
      </c>
      <c r="AG57" s="51">
        <v>0</v>
      </c>
      <c r="AH57" s="51">
        <v>0</v>
      </c>
      <c r="AI57" s="51">
        <v>0</v>
      </c>
      <c r="AJ57" s="51">
        <v>0</v>
      </c>
      <c r="AK57" s="51">
        <v>0</v>
      </c>
      <c r="AL57" s="51">
        <v>0</v>
      </c>
      <c r="AM57" s="51">
        <v>0</v>
      </c>
      <c r="AN57" s="51">
        <v>0</v>
      </c>
      <c r="AO57" s="51">
        <v>0</v>
      </c>
      <c r="AP57" s="51">
        <v>0</v>
      </c>
      <c r="AQ57" s="51">
        <v>0</v>
      </c>
      <c r="AR57" s="51">
        <v>0</v>
      </c>
      <c r="AS57" s="51">
        <v>0</v>
      </c>
      <c r="AT57" s="51">
        <v>0</v>
      </c>
      <c r="AU57" s="51">
        <v>0</v>
      </c>
      <c r="AV57" s="51">
        <v>0</v>
      </c>
      <c r="AW57" s="51">
        <v>0</v>
      </c>
      <c r="AX57" s="51">
        <v>0</v>
      </c>
      <c r="AY57" s="51">
        <v>0</v>
      </c>
      <c r="AZ57" s="51">
        <v>0</v>
      </c>
      <c r="BA57" s="51">
        <v>0</v>
      </c>
      <c r="BB57" s="51">
        <v>0</v>
      </c>
      <c r="BC57" s="51">
        <v>0</v>
      </c>
      <c r="BD57" s="51">
        <v>0</v>
      </c>
      <c r="BE57" s="51">
        <v>0</v>
      </c>
      <c r="BF57" s="51">
        <v>0</v>
      </c>
      <c r="BG57" s="51">
        <v>0</v>
      </c>
      <c r="BH57" s="51">
        <v>0</v>
      </c>
      <c r="BI57" s="51">
        <v>0</v>
      </c>
      <c r="BJ57" s="51">
        <v>0</v>
      </c>
      <c r="BK57" s="51">
        <v>0</v>
      </c>
      <c r="BL57" s="51">
        <v>0</v>
      </c>
      <c r="BM57" s="51">
        <v>0</v>
      </c>
      <c r="BN57" s="51">
        <v>0</v>
      </c>
      <c r="BO57" s="51">
        <v>0</v>
      </c>
      <c r="BP57" s="51">
        <v>0</v>
      </c>
      <c r="BQ57" s="51">
        <v>0</v>
      </c>
      <c r="BR57" s="51">
        <v>0</v>
      </c>
      <c r="BS57" s="51">
        <v>0</v>
      </c>
      <c r="BT57" s="51">
        <v>0</v>
      </c>
      <c r="BU57" s="51">
        <v>0</v>
      </c>
      <c r="BV57" s="51">
        <v>0</v>
      </c>
      <c r="BW57" s="51">
        <v>0</v>
      </c>
      <c r="BX57" s="51">
        <v>0</v>
      </c>
      <c r="BY57" s="51">
        <v>0</v>
      </c>
      <c r="BZ57" s="51">
        <v>0</v>
      </c>
      <c r="CA57" s="51">
        <v>0</v>
      </c>
      <c r="CB57" s="51">
        <v>0</v>
      </c>
      <c r="CC57" s="51">
        <v>0</v>
      </c>
      <c r="CD57" s="51">
        <v>0</v>
      </c>
      <c r="CE57" s="51">
        <v>0</v>
      </c>
      <c r="CF57" s="51">
        <v>0</v>
      </c>
      <c r="CG57" s="51">
        <v>0</v>
      </c>
      <c r="CH57" s="51">
        <v>0</v>
      </c>
    </row>
    <row r="58" spans="1:86" s="33" customFormat="1" x14ac:dyDescent="0.25">
      <c r="A58" s="33" t="s">
        <v>564</v>
      </c>
      <c r="B58" s="33">
        <v>1</v>
      </c>
      <c r="C58" s="53">
        <v>1</v>
      </c>
      <c r="D58" s="53">
        <v>0</v>
      </c>
      <c r="E58" s="53">
        <v>0</v>
      </c>
      <c r="F58" s="53">
        <v>0</v>
      </c>
      <c r="G58" s="53">
        <v>0</v>
      </c>
      <c r="H58" s="53">
        <v>0</v>
      </c>
      <c r="I58" s="53">
        <v>0</v>
      </c>
      <c r="J58" s="53">
        <v>0</v>
      </c>
      <c r="K58" s="53">
        <v>0</v>
      </c>
      <c r="L58" s="53">
        <v>0</v>
      </c>
      <c r="M58" s="53">
        <v>0</v>
      </c>
      <c r="N58" s="53">
        <v>0</v>
      </c>
      <c r="O58" s="53">
        <v>0</v>
      </c>
      <c r="P58" s="53">
        <v>0</v>
      </c>
      <c r="Q58" s="53">
        <v>0</v>
      </c>
      <c r="R58" s="53">
        <v>0</v>
      </c>
      <c r="S58" s="53">
        <v>0</v>
      </c>
      <c r="T58" s="53">
        <v>0</v>
      </c>
      <c r="U58" s="53">
        <v>0</v>
      </c>
      <c r="V58" s="53">
        <v>0</v>
      </c>
      <c r="W58" s="53">
        <v>0</v>
      </c>
      <c r="X58" s="53">
        <v>0</v>
      </c>
      <c r="Y58" s="53">
        <v>0</v>
      </c>
      <c r="Z58" s="53">
        <v>0</v>
      </c>
      <c r="AA58" s="53">
        <v>0</v>
      </c>
      <c r="AB58" s="53">
        <v>0</v>
      </c>
      <c r="AC58" s="53">
        <v>0</v>
      </c>
      <c r="AD58" s="53">
        <v>0</v>
      </c>
      <c r="AE58" s="53">
        <v>0</v>
      </c>
      <c r="AF58" s="53">
        <v>0</v>
      </c>
      <c r="AG58" s="53">
        <v>0</v>
      </c>
      <c r="AH58" s="53">
        <v>0</v>
      </c>
      <c r="AI58" s="53">
        <v>0</v>
      </c>
      <c r="AJ58" s="53">
        <v>0</v>
      </c>
      <c r="AK58" s="53">
        <v>0</v>
      </c>
      <c r="AL58" s="53">
        <v>0</v>
      </c>
      <c r="AM58" s="53">
        <v>0</v>
      </c>
      <c r="AN58" s="53">
        <v>0</v>
      </c>
      <c r="AO58" s="53">
        <v>0</v>
      </c>
      <c r="AP58" s="53">
        <v>0</v>
      </c>
      <c r="AQ58" s="53">
        <v>0</v>
      </c>
      <c r="AR58" s="53">
        <v>0</v>
      </c>
      <c r="AS58" s="53">
        <v>0</v>
      </c>
      <c r="AT58" s="53">
        <v>0</v>
      </c>
      <c r="AU58" s="53">
        <v>0</v>
      </c>
      <c r="AV58" s="53">
        <v>0</v>
      </c>
      <c r="AW58" s="53">
        <v>0</v>
      </c>
      <c r="AX58" s="53">
        <v>0</v>
      </c>
      <c r="AY58" s="53">
        <v>0</v>
      </c>
      <c r="AZ58" s="53">
        <v>0</v>
      </c>
      <c r="BA58" s="53">
        <v>0</v>
      </c>
      <c r="BB58" s="53">
        <v>0</v>
      </c>
      <c r="BC58" s="53">
        <v>0</v>
      </c>
      <c r="BD58" s="53">
        <v>0</v>
      </c>
      <c r="BE58" s="53">
        <v>0</v>
      </c>
      <c r="BF58" s="53">
        <v>0</v>
      </c>
      <c r="BG58" s="53">
        <v>0</v>
      </c>
      <c r="BH58" s="53">
        <v>0</v>
      </c>
      <c r="BI58" s="53">
        <v>0</v>
      </c>
      <c r="BJ58" s="53">
        <v>0</v>
      </c>
      <c r="BK58" s="53">
        <v>0</v>
      </c>
      <c r="BL58" s="53">
        <v>0</v>
      </c>
      <c r="BM58" s="53">
        <v>0</v>
      </c>
      <c r="BN58" s="53">
        <v>0</v>
      </c>
      <c r="BO58" s="53">
        <v>0</v>
      </c>
      <c r="BP58" s="53">
        <v>0</v>
      </c>
      <c r="BQ58" s="53">
        <v>0</v>
      </c>
      <c r="BR58" s="53">
        <v>0</v>
      </c>
      <c r="BS58" s="53">
        <v>0</v>
      </c>
      <c r="BT58" s="53">
        <v>0</v>
      </c>
      <c r="BU58" s="53">
        <v>0</v>
      </c>
      <c r="BV58" s="53">
        <v>0</v>
      </c>
      <c r="BW58" s="53">
        <v>0</v>
      </c>
      <c r="BX58" s="53">
        <v>0</v>
      </c>
      <c r="BY58" s="53">
        <v>0</v>
      </c>
      <c r="BZ58" s="53">
        <v>0</v>
      </c>
      <c r="CA58" s="53">
        <v>0</v>
      </c>
      <c r="CB58" s="53">
        <v>0</v>
      </c>
      <c r="CC58" s="53">
        <v>0</v>
      </c>
      <c r="CD58" s="53">
        <v>0</v>
      </c>
      <c r="CE58" s="53">
        <v>0</v>
      </c>
      <c r="CF58" s="53">
        <v>0</v>
      </c>
      <c r="CG58" s="53">
        <v>0</v>
      </c>
      <c r="CH58" s="53">
        <v>0</v>
      </c>
    </row>
    <row r="59" spans="1:86" x14ac:dyDescent="0.25">
      <c r="A59" t="s">
        <v>565</v>
      </c>
      <c r="B59">
        <v>22</v>
      </c>
      <c r="C59" s="51">
        <v>0</v>
      </c>
      <c r="D59" s="51">
        <v>0</v>
      </c>
      <c r="E59" s="51">
        <v>0</v>
      </c>
      <c r="F59" s="51">
        <v>0</v>
      </c>
      <c r="G59" s="51">
        <v>0.045454545454545456</v>
      </c>
      <c r="H59" s="51">
        <v>0.045454545454545456</v>
      </c>
      <c r="I59" s="51">
        <v>0.045454545454545456</v>
      </c>
      <c r="J59" s="51">
        <v>0.045454545454545456</v>
      </c>
      <c r="K59" s="51">
        <v>0.045454545454545456</v>
      </c>
      <c r="L59" s="51">
        <v>0.045454545454545456</v>
      </c>
      <c r="M59" s="51">
        <v>0.045454545454545456</v>
      </c>
      <c r="N59" s="51">
        <v>0.045454545454545456</v>
      </c>
      <c r="O59" s="51">
        <v>0.04681818181818182</v>
      </c>
      <c r="P59" s="51">
        <v>0.04681818181818182</v>
      </c>
      <c r="Q59" s="51">
        <v>0.04681818181818182</v>
      </c>
      <c r="R59" s="51">
        <v>0.04681818181818182</v>
      </c>
      <c r="S59" s="51">
        <v>0.04681818181818182</v>
      </c>
      <c r="T59" s="51">
        <v>0.04681818181818182</v>
      </c>
      <c r="U59" s="51">
        <v>0.04681818181818182</v>
      </c>
      <c r="V59" s="51">
        <v>0.04681818181818182</v>
      </c>
      <c r="W59" s="51">
        <v>0.04681818181818182</v>
      </c>
      <c r="X59" s="51">
        <v>0.04681818181818182</v>
      </c>
      <c r="Y59" s="51">
        <v>0.04681818181818182</v>
      </c>
      <c r="Z59" s="51">
        <v>0.04681818181818182</v>
      </c>
      <c r="AA59" s="51">
        <v>0.04822272727272727</v>
      </c>
      <c r="AB59" s="51">
        <v>0.04822272727272727</v>
      </c>
      <c r="AC59" s="51">
        <v>0</v>
      </c>
      <c r="AD59" s="51">
        <v>0</v>
      </c>
      <c r="AE59" s="51">
        <v>0</v>
      </c>
      <c r="AF59" s="51">
        <v>0</v>
      </c>
      <c r="AG59" s="51">
        <v>0</v>
      </c>
      <c r="AH59" s="51">
        <v>0</v>
      </c>
      <c r="AI59" s="51">
        <v>0</v>
      </c>
      <c r="AJ59" s="51">
        <v>0</v>
      </c>
      <c r="AK59" s="51">
        <v>0</v>
      </c>
      <c r="AL59" s="51">
        <v>0</v>
      </c>
      <c r="AM59" s="51">
        <v>0</v>
      </c>
      <c r="AN59" s="51">
        <v>0</v>
      </c>
      <c r="AO59" s="51">
        <v>0</v>
      </c>
      <c r="AP59" s="51">
        <v>0</v>
      </c>
      <c r="AQ59" s="51">
        <v>0</v>
      </c>
      <c r="AR59" s="51">
        <v>0</v>
      </c>
      <c r="AS59" s="51">
        <v>0</v>
      </c>
      <c r="AT59" s="51">
        <v>0</v>
      </c>
      <c r="AU59" s="51">
        <v>0</v>
      </c>
      <c r="AV59" s="51">
        <v>0</v>
      </c>
      <c r="AW59" s="51">
        <v>0</v>
      </c>
      <c r="AX59" s="51">
        <v>0</v>
      </c>
      <c r="AY59" s="51">
        <v>0</v>
      </c>
      <c r="AZ59" s="51">
        <v>0</v>
      </c>
      <c r="BA59" s="51">
        <v>0</v>
      </c>
      <c r="BB59" s="51">
        <v>0</v>
      </c>
      <c r="BC59" s="51">
        <v>0</v>
      </c>
      <c r="BD59" s="51">
        <v>0</v>
      </c>
      <c r="BE59" s="51">
        <v>0</v>
      </c>
      <c r="BF59" s="51">
        <v>0</v>
      </c>
      <c r="BG59" s="51">
        <v>0</v>
      </c>
      <c r="BH59" s="51">
        <v>0</v>
      </c>
      <c r="BI59" s="51">
        <v>0</v>
      </c>
      <c r="BJ59" s="51">
        <v>0</v>
      </c>
      <c r="BK59" s="51">
        <v>0</v>
      </c>
      <c r="BL59" s="51">
        <v>0</v>
      </c>
      <c r="BM59" s="51">
        <v>0</v>
      </c>
      <c r="BN59" s="51">
        <v>0</v>
      </c>
      <c r="BO59" s="51">
        <v>0</v>
      </c>
      <c r="BP59" s="51">
        <v>0</v>
      </c>
      <c r="BQ59" s="51">
        <v>0</v>
      </c>
      <c r="BR59" s="51">
        <v>0</v>
      </c>
      <c r="BS59" s="51">
        <v>0</v>
      </c>
      <c r="BT59" s="51">
        <v>0</v>
      </c>
      <c r="BU59" s="51">
        <v>0</v>
      </c>
      <c r="BV59" s="51">
        <v>0</v>
      </c>
      <c r="BW59" s="51">
        <v>0</v>
      </c>
      <c r="BX59" s="51">
        <v>0</v>
      </c>
      <c r="BY59" s="51">
        <v>0</v>
      </c>
      <c r="BZ59" s="51">
        <v>0</v>
      </c>
      <c r="CA59" s="51">
        <v>0</v>
      </c>
      <c r="CB59" s="51">
        <v>0</v>
      </c>
      <c r="CC59" s="51">
        <v>0</v>
      </c>
      <c r="CD59" s="51">
        <v>0</v>
      </c>
      <c r="CE59" s="51">
        <v>0</v>
      </c>
      <c r="CF59" s="51">
        <v>0</v>
      </c>
      <c r="CG59" s="51">
        <v>0</v>
      </c>
      <c r="CH59" s="51">
        <v>0</v>
      </c>
    </row>
    <row r="60" spans="1:86" s="33" customFormat="1" x14ac:dyDescent="0.25">
      <c r="A60" s="33" t="s">
        <v>566</v>
      </c>
      <c r="B60" s="33">
        <v>22</v>
      </c>
      <c r="C60" s="53">
        <v>0</v>
      </c>
      <c r="D60" s="53">
        <v>0</v>
      </c>
      <c r="E60" s="53">
        <v>0</v>
      </c>
      <c r="F60" s="53">
        <v>0</v>
      </c>
      <c r="G60" s="53">
        <v>0.045454545454545456</v>
      </c>
      <c r="H60" s="53">
        <v>0.045454545454545456</v>
      </c>
      <c r="I60" s="53">
        <v>0.045454545454545456</v>
      </c>
      <c r="J60" s="53">
        <v>0.045454545454545456</v>
      </c>
      <c r="K60" s="53">
        <v>0.045454545454545456</v>
      </c>
      <c r="L60" s="53">
        <v>0.045454545454545456</v>
      </c>
      <c r="M60" s="53">
        <v>0.045454545454545456</v>
      </c>
      <c r="N60" s="53">
        <v>0.045454545454545456</v>
      </c>
      <c r="O60" s="53">
        <v>0.04681818181818182</v>
      </c>
      <c r="P60" s="53">
        <v>0.04681818181818182</v>
      </c>
      <c r="Q60" s="53">
        <v>0.04681818181818182</v>
      </c>
      <c r="R60" s="53">
        <v>0.04681818181818182</v>
      </c>
      <c r="S60" s="53">
        <v>0.04681818181818182</v>
      </c>
      <c r="T60" s="53">
        <v>0.04681818181818182</v>
      </c>
      <c r="U60" s="53">
        <v>0.04681818181818182</v>
      </c>
      <c r="V60" s="53">
        <v>0.04681818181818182</v>
      </c>
      <c r="W60" s="53">
        <v>0.04681818181818182</v>
      </c>
      <c r="X60" s="53">
        <v>0.04681818181818182</v>
      </c>
      <c r="Y60" s="53">
        <v>0.04681818181818182</v>
      </c>
      <c r="Z60" s="53">
        <v>0.04681818181818182</v>
      </c>
      <c r="AA60" s="53">
        <v>0.04822272727272727</v>
      </c>
      <c r="AB60" s="53">
        <v>0.04822272727272727</v>
      </c>
      <c r="AC60" s="53">
        <v>0</v>
      </c>
      <c r="AD60" s="53">
        <v>0</v>
      </c>
      <c r="AE60" s="53">
        <v>0</v>
      </c>
      <c r="AF60" s="53">
        <v>0</v>
      </c>
      <c r="AG60" s="53">
        <v>0</v>
      </c>
      <c r="AH60" s="53">
        <v>0</v>
      </c>
      <c r="AI60" s="53">
        <v>0</v>
      </c>
      <c r="AJ60" s="53">
        <v>0</v>
      </c>
      <c r="AK60" s="53">
        <v>0</v>
      </c>
      <c r="AL60" s="53">
        <v>0</v>
      </c>
      <c r="AM60" s="53">
        <v>0</v>
      </c>
      <c r="AN60" s="53">
        <v>0</v>
      </c>
      <c r="AO60" s="53">
        <v>0</v>
      </c>
      <c r="AP60" s="53">
        <v>0</v>
      </c>
      <c r="AQ60" s="53">
        <v>0</v>
      </c>
      <c r="AR60" s="53">
        <v>0</v>
      </c>
      <c r="AS60" s="53">
        <v>0</v>
      </c>
      <c r="AT60" s="53">
        <v>0</v>
      </c>
      <c r="AU60" s="53">
        <v>0</v>
      </c>
      <c r="AV60" s="53">
        <v>0</v>
      </c>
      <c r="AW60" s="53">
        <v>0</v>
      </c>
      <c r="AX60" s="53">
        <v>0</v>
      </c>
      <c r="AY60" s="53">
        <v>0</v>
      </c>
      <c r="AZ60" s="53">
        <v>0</v>
      </c>
      <c r="BA60" s="53">
        <v>0</v>
      </c>
      <c r="BB60" s="53">
        <v>0</v>
      </c>
      <c r="BC60" s="53">
        <v>0</v>
      </c>
      <c r="BD60" s="53">
        <v>0</v>
      </c>
      <c r="BE60" s="53">
        <v>0</v>
      </c>
      <c r="BF60" s="53">
        <v>0</v>
      </c>
      <c r="BG60" s="53">
        <v>0</v>
      </c>
      <c r="BH60" s="53">
        <v>0</v>
      </c>
      <c r="BI60" s="53">
        <v>0</v>
      </c>
      <c r="BJ60" s="53">
        <v>0</v>
      </c>
      <c r="BK60" s="53">
        <v>0</v>
      </c>
      <c r="BL60" s="53">
        <v>0</v>
      </c>
      <c r="BM60" s="53">
        <v>0</v>
      </c>
      <c r="BN60" s="53">
        <v>0</v>
      </c>
      <c r="BO60" s="53">
        <v>0</v>
      </c>
      <c r="BP60" s="53">
        <v>0</v>
      </c>
      <c r="BQ60" s="53">
        <v>0</v>
      </c>
      <c r="BR60" s="53">
        <v>0</v>
      </c>
      <c r="BS60" s="53">
        <v>0</v>
      </c>
      <c r="BT60" s="53">
        <v>0</v>
      </c>
      <c r="BU60" s="53">
        <v>0</v>
      </c>
      <c r="BV60" s="53">
        <v>0</v>
      </c>
      <c r="BW60" s="53">
        <v>0</v>
      </c>
      <c r="BX60" s="53">
        <v>0</v>
      </c>
      <c r="BY60" s="53">
        <v>0</v>
      </c>
      <c r="BZ60" s="53">
        <v>0</v>
      </c>
      <c r="CA60" s="53">
        <v>0</v>
      </c>
      <c r="CB60" s="53">
        <v>0</v>
      </c>
      <c r="CC60" s="53">
        <v>0</v>
      </c>
      <c r="CD60" s="53">
        <v>0</v>
      </c>
      <c r="CE60" s="53">
        <v>0</v>
      </c>
      <c r="CF60" s="53">
        <v>0</v>
      </c>
      <c r="CG60" s="53">
        <v>0</v>
      </c>
      <c r="CH60" s="53">
        <v>0</v>
      </c>
    </row>
    <row r="61" spans="1:86" x14ac:dyDescent="0.25">
      <c r="A61" t="s">
        <v>567</v>
      </c>
      <c r="B61">
        <v>22</v>
      </c>
      <c r="C61" s="51">
        <v>0</v>
      </c>
      <c r="D61" s="51">
        <v>0</v>
      </c>
      <c r="E61" s="51">
        <v>0</v>
      </c>
      <c r="F61" s="51">
        <v>0</v>
      </c>
      <c r="G61" s="51">
        <v>0.045454545454545456</v>
      </c>
      <c r="H61" s="51">
        <v>0.045454545454545456</v>
      </c>
      <c r="I61" s="51">
        <v>0.045454545454545456</v>
      </c>
      <c r="J61" s="51">
        <v>0.045454545454545456</v>
      </c>
      <c r="K61" s="51">
        <v>0.045454545454545456</v>
      </c>
      <c r="L61" s="51">
        <v>0.045454545454545456</v>
      </c>
      <c r="M61" s="51">
        <v>0.045454545454545456</v>
      </c>
      <c r="N61" s="51">
        <v>0.045454545454545456</v>
      </c>
      <c r="O61" s="51">
        <v>0.04681818181818182</v>
      </c>
      <c r="P61" s="51">
        <v>0.04681818181818182</v>
      </c>
      <c r="Q61" s="51">
        <v>0.04681818181818182</v>
      </c>
      <c r="R61" s="51">
        <v>0.04681818181818182</v>
      </c>
      <c r="S61" s="51">
        <v>0.04681818181818182</v>
      </c>
      <c r="T61" s="51">
        <v>0.04681818181818182</v>
      </c>
      <c r="U61" s="51">
        <v>0.04681818181818182</v>
      </c>
      <c r="V61" s="51">
        <v>0.04681818181818182</v>
      </c>
      <c r="W61" s="51">
        <v>0.04681818181818182</v>
      </c>
      <c r="X61" s="51">
        <v>0.04681818181818182</v>
      </c>
      <c r="Y61" s="51">
        <v>0.04681818181818182</v>
      </c>
      <c r="Z61" s="51">
        <v>0.04681818181818182</v>
      </c>
      <c r="AA61" s="51">
        <v>0.04822272727272727</v>
      </c>
      <c r="AB61" s="51">
        <v>0.04822272727272727</v>
      </c>
      <c r="AC61" s="51">
        <v>0</v>
      </c>
      <c r="AD61" s="51">
        <v>0</v>
      </c>
      <c r="AE61" s="51">
        <v>0</v>
      </c>
      <c r="AF61" s="51">
        <v>0</v>
      </c>
      <c r="AG61" s="51">
        <v>0</v>
      </c>
      <c r="AH61" s="51">
        <v>0</v>
      </c>
      <c r="AI61" s="51">
        <v>0</v>
      </c>
      <c r="AJ61" s="51">
        <v>0</v>
      </c>
      <c r="AK61" s="51">
        <v>0</v>
      </c>
      <c r="AL61" s="51">
        <v>0</v>
      </c>
      <c r="AM61" s="51">
        <v>0</v>
      </c>
      <c r="AN61" s="51">
        <v>0</v>
      </c>
      <c r="AO61" s="51">
        <v>0</v>
      </c>
      <c r="AP61" s="51">
        <v>0</v>
      </c>
      <c r="AQ61" s="51">
        <v>0</v>
      </c>
      <c r="AR61" s="51">
        <v>0</v>
      </c>
      <c r="AS61" s="51">
        <v>0</v>
      </c>
      <c r="AT61" s="51">
        <v>0</v>
      </c>
      <c r="AU61" s="51">
        <v>0</v>
      </c>
      <c r="AV61" s="51">
        <v>0</v>
      </c>
      <c r="AW61" s="51">
        <v>0</v>
      </c>
      <c r="AX61" s="51">
        <v>0</v>
      </c>
      <c r="AY61" s="51">
        <v>0</v>
      </c>
      <c r="AZ61" s="51">
        <v>0</v>
      </c>
      <c r="BA61" s="51">
        <v>0</v>
      </c>
      <c r="BB61" s="51">
        <v>0</v>
      </c>
      <c r="BC61" s="51">
        <v>0</v>
      </c>
      <c r="BD61" s="51">
        <v>0</v>
      </c>
      <c r="BE61" s="51">
        <v>0</v>
      </c>
      <c r="BF61" s="51">
        <v>0</v>
      </c>
      <c r="BG61" s="51">
        <v>0</v>
      </c>
      <c r="BH61" s="51">
        <v>0</v>
      </c>
      <c r="BI61" s="51">
        <v>0</v>
      </c>
      <c r="BJ61" s="51">
        <v>0</v>
      </c>
      <c r="BK61" s="51">
        <v>0</v>
      </c>
      <c r="BL61" s="51">
        <v>0</v>
      </c>
      <c r="BM61" s="51">
        <v>0</v>
      </c>
      <c r="BN61" s="51">
        <v>0</v>
      </c>
      <c r="BO61" s="51">
        <v>0</v>
      </c>
      <c r="BP61" s="51">
        <v>0</v>
      </c>
      <c r="BQ61" s="51">
        <v>0</v>
      </c>
      <c r="BR61" s="51">
        <v>0</v>
      </c>
      <c r="BS61" s="51">
        <v>0</v>
      </c>
      <c r="BT61" s="51">
        <v>0</v>
      </c>
      <c r="BU61" s="51">
        <v>0</v>
      </c>
      <c r="BV61" s="51">
        <v>0</v>
      </c>
      <c r="BW61" s="51">
        <v>0</v>
      </c>
      <c r="BX61" s="51">
        <v>0</v>
      </c>
      <c r="BY61" s="51">
        <v>0</v>
      </c>
      <c r="BZ61" s="51">
        <v>0</v>
      </c>
      <c r="CA61" s="51">
        <v>0</v>
      </c>
      <c r="CB61" s="51">
        <v>0</v>
      </c>
      <c r="CC61" s="51">
        <v>0</v>
      </c>
      <c r="CD61" s="51">
        <v>0</v>
      </c>
      <c r="CE61" s="51">
        <v>0</v>
      </c>
      <c r="CF61" s="51">
        <v>0</v>
      </c>
      <c r="CG61" s="51">
        <v>0</v>
      </c>
      <c r="CH61" s="51">
        <v>0</v>
      </c>
    </row>
    <row r="62" spans="1:86" s="33" customFormat="1" x14ac:dyDescent="0.25">
      <c r="A62" s="33" t="s">
        <v>568</v>
      </c>
      <c r="B62" s="33">
        <v>22</v>
      </c>
      <c r="C62" s="53">
        <v>0</v>
      </c>
      <c r="D62" s="53">
        <v>0</v>
      </c>
      <c r="E62" s="53">
        <v>0</v>
      </c>
      <c r="F62" s="53">
        <v>0</v>
      </c>
      <c r="G62" s="53">
        <v>0.045454545454545456</v>
      </c>
      <c r="H62" s="53">
        <v>0.045454545454545456</v>
      </c>
      <c r="I62" s="53">
        <v>0.045454545454545456</v>
      </c>
      <c r="J62" s="53">
        <v>0.045454545454545456</v>
      </c>
      <c r="K62" s="53">
        <v>0.045454545454545456</v>
      </c>
      <c r="L62" s="53">
        <v>0.045454545454545456</v>
      </c>
      <c r="M62" s="53">
        <v>0.045454545454545456</v>
      </c>
      <c r="N62" s="53">
        <v>0.045454545454545456</v>
      </c>
      <c r="O62" s="53">
        <v>0.04681818181818182</v>
      </c>
      <c r="P62" s="53">
        <v>0.04681818181818182</v>
      </c>
      <c r="Q62" s="53">
        <v>0.04681818181818182</v>
      </c>
      <c r="R62" s="53">
        <v>0.04681818181818182</v>
      </c>
      <c r="S62" s="53">
        <v>0.04681818181818182</v>
      </c>
      <c r="T62" s="53">
        <v>0.04681818181818182</v>
      </c>
      <c r="U62" s="53">
        <v>0.04681818181818182</v>
      </c>
      <c r="V62" s="53">
        <v>0.04681818181818182</v>
      </c>
      <c r="W62" s="53">
        <v>0.04681818181818182</v>
      </c>
      <c r="X62" s="53">
        <v>0.04681818181818182</v>
      </c>
      <c r="Y62" s="53">
        <v>0.04681818181818182</v>
      </c>
      <c r="Z62" s="53">
        <v>0.04681818181818182</v>
      </c>
      <c r="AA62" s="53">
        <v>0.04822272727272727</v>
      </c>
      <c r="AB62" s="53">
        <v>0.04822272727272727</v>
      </c>
      <c r="AC62" s="53">
        <v>0</v>
      </c>
      <c r="AD62" s="53">
        <v>0</v>
      </c>
      <c r="AE62" s="53">
        <v>0</v>
      </c>
      <c r="AF62" s="53">
        <v>0</v>
      </c>
      <c r="AG62" s="53">
        <v>0</v>
      </c>
      <c r="AH62" s="53">
        <v>0</v>
      </c>
      <c r="AI62" s="53">
        <v>0</v>
      </c>
      <c r="AJ62" s="53">
        <v>0</v>
      </c>
      <c r="AK62" s="53">
        <v>0</v>
      </c>
      <c r="AL62" s="53">
        <v>0</v>
      </c>
      <c r="AM62" s="53">
        <v>0</v>
      </c>
      <c r="AN62" s="53">
        <v>0</v>
      </c>
      <c r="AO62" s="53">
        <v>0</v>
      </c>
      <c r="AP62" s="53">
        <v>0</v>
      </c>
      <c r="AQ62" s="53">
        <v>0</v>
      </c>
      <c r="AR62" s="53">
        <v>0</v>
      </c>
      <c r="AS62" s="53">
        <v>0</v>
      </c>
      <c r="AT62" s="53">
        <v>0</v>
      </c>
      <c r="AU62" s="53">
        <v>0</v>
      </c>
      <c r="AV62" s="53">
        <v>0</v>
      </c>
      <c r="AW62" s="53">
        <v>0</v>
      </c>
      <c r="AX62" s="53">
        <v>0</v>
      </c>
      <c r="AY62" s="53">
        <v>0</v>
      </c>
      <c r="AZ62" s="53">
        <v>0</v>
      </c>
      <c r="BA62" s="53">
        <v>0</v>
      </c>
      <c r="BB62" s="53">
        <v>0</v>
      </c>
      <c r="BC62" s="53">
        <v>0</v>
      </c>
      <c r="BD62" s="53">
        <v>0</v>
      </c>
      <c r="BE62" s="53">
        <v>0</v>
      </c>
      <c r="BF62" s="53">
        <v>0</v>
      </c>
      <c r="BG62" s="53">
        <v>0</v>
      </c>
      <c r="BH62" s="53">
        <v>0</v>
      </c>
      <c r="BI62" s="53">
        <v>0</v>
      </c>
      <c r="BJ62" s="53">
        <v>0</v>
      </c>
      <c r="BK62" s="53">
        <v>0</v>
      </c>
      <c r="BL62" s="53">
        <v>0</v>
      </c>
      <c r="BM62" s="53">
        <v>0</v>
      </c>
      <c r="BN62" s="53">
        <v>0</v>
      </c>
      <c r="BO62" s="53">
        <v>0</v>
      </c>
      <c r="BP62" s="53">
        <v>0</v>
      </c>
      <c r="BQ62" s="53">
        <v>0</v>
      </c>
      <c r="BR62" s="53">
        <v>0</v>
      </c>
      <c r="BS62" s="53">
        <v>0</v>
      </c>
      <c r="BT62" s="53">
        <v>0</v>
      </c>
      <c r="BU62" s="53">
        <v>0</v>
      </c>
      <c r="BV62" s="53">
        <v>0</v>
      </c>
      <c r="BW62" s="53">
        <v>0</v>
      </c>
      <c r="BX62" s="53">
        <v>0</v>
      </c>
      <c r="BY62" s="53">
        <v>0</v>
      </c>
      <c r="BZ62" s="53">
        <v>0</v>
      </c>
      <c r="CA62" s="53">
        <v>0</v>
      </c>
      <c r="CB62" s="53">
        <v>0</v>
      </c>
      <c r="CC62" s="53">
        <v>0</v>
      </c>
      <c r="CD62" s="53">
        <v>0</v>
      </c>
      <c r="CE62" s="53">
        <v>0</v>
      </c>
      <c r="CF62" s="53">
        <v>0</v>
      </c>
      <c r="CG62" s="53">
        <v>0</v>
      </c>
      <c r="CH62" s="53">
        <v>0</v>
      </c>
    </row>
    <row r="63" spans="1:86" x14ac:dyDescent="0.25">
      <c r="A63" t="s">
        <v>569</v>
      </c>
      <c r="B63">
        <v>26</v>
      </c>
      <c r="C63" s="60">
        <v>0</v>
      </c>
      <c r="D63" s="60">
        <v>0</v>
      </c>
      <c r="E63" s="60">
        <v>1</v>
      </c>
      <c r="F63" s="60">
        <v>0</v>
      </c>
      <c r="G63" s="60">
        <v>0</v>
      </c>
      <c r="H63" s="60">
        <v>0</v>
      </c>
      <c r="I63" s="60">
        <v>0</v>
      </c>
      <c r="J63" s="60">
        <v>1</v>
      </c>
      <c r="K63" s="60">
        <v>0</v>
      </c>
      <c r="L63" s="60">
        <v>0</v>
      </c>
      <c r="M63" s="60">
        <v>0</v>
      </c>
      <c r="N63" s="60">
        <v>0</v>
      </c>
      <c r="O63" s="60">
        <v>0</v>
      </c>
      <c r="P63" s="60">
        <v>1.025</v>
      </c>
      <c r="Q63" s="60">
        <v>0</v>
      </c>
      <c r="R63" s="60">
        <v>0</v>
      </c>
      <c r="S63" s="60">
        <v>0</v>
      </c>
      <c r="T63" s="60">
        <v>0</v>
      </c>
      <c r="U63" s="60">
        <v>1.025</v>
      </c>
      <c r="V63" s="60">
        <v>0</v>
      </c>
      <c r="W63" s="60">
        <v>0</v>
      </c>
      <c r="X63" s="60">
        <v>0</v>
      </c>
      <c r="Y63" s="60">
        <v>0</v>
      </c>
      <c r="Z63" s="60">
        <v>1.025</v>
      </c>
      <c r="AA63" s="60">
        <v>0</v>
      </c>
      <c r="AB63" s="60">
        <v>0</v>
      </c>
      <c r="AC63" s="60">
        <v>0</v>
      </c>
      <c r="AD63" s="60">
        <v>0</v>
      </c>
      <c r="AE63" s="60">
        <v>0</v>
      </c>
      <c r="AF63" s="60">
        <v>0</v>
      </c>
      <c r="AG63" s="60">
        <v>0</v>
      </c>
      <c r="AH63" s="60">
        <v>0</v>
      </c>
      <c r="AI63" s="60">
        <v>0</v>
      </c>
      <c r="AJ63" s="60">
        <v>0</v>
      </c>
      <c r="AK63" s="60">
        <v>0</v>
      </c>
      <c r="AL63" s="60">
        <v>0</v>
      </c>
      <c r="AM63" s="60">
        <v>0</v>
      </c>
      <c r="AN63" s="60">
        <v>0</v>
      </c>
      <c r="AO63" s="60">
        <v>0</v>
      </c>
      <c r="AP63" s="60">
        <v>0</v>
      </c>
      <c r="AQ63" s="60">
        <v>0</v>
      </c>
      <c r="AR63" s="60">
        <v>0</v>
      </c>
      <c r="AS63" s="60">
        <v>0</v>
      </c>
      <c r="AT63" s="60">
        <v>0</v>
      </c>
      <c r="AU63" s="60">
        <v>0</v>
      </c>
      <c r="AV63" s="60">
        <v>0</v>
      </c>
      <c r="AW63" s="60">
        <v>0</v>
      </c>
      <c r="AX63" s="60">
        <v>0</v>
      </c>
      <c r="AY63" s="60">
        <v>0</v>
      </c>
      <c r="AZ63" s="60">
        <v>0</v>
      </c>
      <c r="BA63" s="60">
        <v>0</v>
      </c>
      <c r="BB63" s="60">
        <v>0</v>
      </c>
      <c r="BC63" s="60">
        <v>0</v>
      </c>
      <c r="BD63" s="60">
        <v>0</v>
      </c>
      <c r="BE63" s="60">
        <v>0</v>
      </c>
      <c r="BF63" s="60">
        <v>0</v>
      </c>
      <c r="BG63" s="60">
        <v>0</v>
      </c>
      <c r="BH63" s="60">
        <v>0</v>
      </c>
      <c r="BI63" s="60">
        <v>0</v>
      </c>
      <c r="BJ63" s="60">
        <v>0</v>
      </c>
      <c r="BK63" s="60">
        <v>0</v>
      </c>
      <c r="BL63" s="60">
        <v>0</v>
      </c>
      <c r="BM63" s="60">
        <v>0</v>
      </c>
      <c r="BN63" s="60">
        <v>0</v>
      </c>
      <c r="BO63" s="60">
        <v>0</v>
      </c>
      <c r="BP63" s="60">
        <v>0</v>
      </c>
      <c r="BQ63" s="60">
        <v>0</v>
      </c>
      <c r="BR63" s="60">
        <v>0</v>
      </c>
      <c r="BS63" s="60">
        <v>0</v>
      </c>
      <c r="BT63" s="60">
        <v>0</v>
      </c>
      <c r="BU63" s="60">
        <v>0</v>
      </c>
      <c r="BV63" s="60">
        <v>0</v>
      </c>
      <c r="BW63" s="60">
        <v>0</v>
      </c>
      <c r="BX63" s="60">
        <v>0</v>
      </c>
      <c r="BY63" s="60">
        <v>0</v>
      </c>
      <c r="BZ63" s="60">
        <v>0</v>
      </c>
      <c r="CA63" s="60">
        <v>0</v>
      </c>
      <c r="CB63" s="60">
        <v>0</v>
      </c>
      <c r="CC63" s="60">
        <v>0</v>
      </c>
      <c r="CD63" s="60">
        <v>0</v>
      </c>
      <c r="CE63" s="60">
        <v>0</v>
      </c>
      <c r="CF63" s="60">
        <v>0</v>
      </c>
      <c r="CG63" s="60">
        <v>0</v>
      </c>
      <c r="CH63" s="60">
        <v>0</v>
      </c>
    </row>
    <row r="64" spans="1:86" s="33" customFormat="1" x14ac:dyDescent="0.25">
      <c r="A64" s="33" t="s">
        <v>570</v>
      </c>
      <c r="B64" s="33">
        <v>26</v>
      </c>
      <c r="C64" s="59">
        <v>0</v>
      </c>
      <c r="D64" s="59">
        <v>0</v>
      </c>
      <c r="E64" s="59">
        <v>1</v>
      </c>
      <c r="F64" s="59">
        <v>0</v>
      </c>
      <c r="G64" s="59">
        <v>0</v>
      </c>
      <c r="H64" s="59">
        <v>0</v>
      </c>
      <c r="I64" s="59">
        <v>0</v>
      </c>
      <c r="J64" s="59">
        <v>1</v>
      </c>
      <c r="K64" s="59">
        <v>0</v>
      </c>
      <c r="L64" s="59">
        <v>0</v>
      </c>
      <c r="M64" s="59">
        <v>0</v>
      </c>
      <c r="N64" s="59">
        <v>0</v>
      </c>
      <c r="O64" s="59">
        <v>0</v>
      </c>
      <c r="P64" s="59">
        <v>1.025</v>
      </c>
      <c r="Q64" s="59">
        <v>0</v>
      </c>
      <c r="R64" s="59">
        <v>0</v>
      </c>
      <c r="S64" s="59">
        <v>0</v>
      </c>
      <c r="T64" s="59">
        <v>0</v>
      </c>
      <c r="U64" s="59">
        <v>1.025</v>
      </c>
      <c r="V64" s="59">
        <v>0</v>
      </c>
      <c r="W64" s="59">
        <v>0</v>
      </c>
      <c r="X64" s="59">
        <v>0</v>
      </c>
      <c r="Y64" s="59">
        <v>0</v>
      </c>
      <c r="Z64" s="59">
        <v>1.025</v>
      </c>
      <c r="AA64" s="59">
        <v>0</v>
      </c>
      <c r="AB64" s="59">
        <v>0</v>
      </c>
      <c r="AC64" s="59">
        <v>0</v>
      </c>
      <c r="AD64" s="59">
        <v>0</v>
      </c>
      <c r="AE64" s="59">
        <v>0</v>
      </c>
      <c r="AF64" s="59">
        <v>0</v>
      </c>
      <c r="AG64" s="59">
        <v>0</v>
      </c>
      <c r="AH64" s="59">
        <v>0</v>
      </c>
      <c r="AI64" s="59">
        <v>0</v>
      </c>
      <c r="AJ64" s="59">
        <v>0</v>
      </c>
      <c r="AK64" s="59">
        <v>0</v>
      </c>
      <c r="AL64" s="59">
        <v>0</v>
      </c>
      <c r="AM64" s="59">
        <v>0</v>
      </c>
      <c r="AN64" s="59">
        <v>0</v>
      </c>
      <c r="AO64" s="59">
        <v>0</v>
      </c>
      <c r="AP64" s="59">
        <v>0</v>
      </c>
      <c r="AQ64" s="59">
        <v>0</v>
      </c>
      <c r="AR64" s="59">
        <v>0</v>
      </c>
      <c r="AS64" s="59">
        <v>0</v>
      </c>
      <c r="AT64" s="59">
        <v>0</v>
      </c>
      <c r="AU64" s="59">
        <v>0</v>
      </c>
      <c r="AV64" s="59">
        <v>0</v>
      </c>
      <c r="AW64" s="59">
        <v>0</v>
      </c>
      <c r="AX64" s="59">
        <v>0</v>
      </c>
      <c r="AY64" s="59">
        <v>0</v>
      </c>
      <c r="AZ64" s="59">
        <v>0</v>
      </c>
      <c r="BA64" s="59">
        <v>0</v>
      </c>
      <c r="BB64" s="59">
        <v>0</v>
      </c>
      <c r="BC64" s="59">
        <v>0</v>
      </c>
      <c r="BD64" s="59">
        <v>0</v>
      </c>
      <c r="BE64" s="59">
        <v>0</v>
      </c>
      <c r="BF64" s="59">
        <v>0</v>
      </c>
      <c r="BG64" s="59">
        <v>0</v>
      </c>
      <c r="BH64" s="59">
        <v>0</v>
      </c>
      <c r="BI64" s="59">
        <v>0</v>
      </c>
      <c r="BJ64" s="59">
        <v>0</v>
      </c>
      <c r="BK64" s="59">
        <v>0</v>
      </c>
      <c r="BL64" s="59">
        <v>0</v>
      </c>
      <c r="BM64" s="59">
        <v>0</v>
      </c>
      <c r="BN64" s="59">
        <v>0</v>
      </c>
      <c r="BO64" s="59">
        <v>0</v>
      </c>
      <c r="BP64" s="59">
        <v>0</v>
      </c>
      <c r="BQ64" s="59">
        <v>0</v>
      </c>
      <c r="BR64" s="59">
        <v>0</v>
      </c>
      <c r="BS64" s="59">
        <v>0</v>
      </c>
      <c r="BT64" s="59">
        <v>0</v>
      </c>
      <c r="BU64" s="59">
        <v>0</v>
      </c>
      <c r="BV64" s="59">
        <v>0</v>
      </c>
      <c r="BW64" s="59">
        <v>0</v>
      </c>
      <c r="BX64" s="59">
        <v>0</v>
      </c>
      <c r="BY64" s="59">
        <v>0</v>
      </c>
      <c r="BZ64" s="59">
        <v>0</v>
      </c>
      <c r="CA64" s="59">
        <v>0</v>
      </c>
      <c r="CB64" s="59">
        <v>0</v>
      </c>
      <c r="CC64" s="59">
        <v>0</v>
      </c>
      <c r="CD64" s="59">
        <v>0</v>
      </c>
      <c r="CE64" s="59">
        <v>0</v>
      </c>
      <c r="CF64" s="59">
        <v>0</v>
      </c>
      <c r="CG64" s="59">
        <v>0</v>
      </c>
      <c r="CH64" s="59">
        <v>0</v>
      </c>
    </row>
    <row r="65" spans="1:86" x14ac:dyDescent="0.25">
      <c r="A65" t="s">
        <v>571</v>
      </c>
      <c r="B65">
        <v>1</v>
      </c>
      <c r="C65" s="60">
        <v>0</v>
      </c>
      <c r="D65" s="60">
        <v>0</v>
      </c>
      <c r="E65" s="60">
        <v>0</v>
      </c>
      <c r="F65" s="60">
        <v>0</v>
      </c>
      <c r="G65" s="60">
        <v>0</v>
      </c>
      <c r="H65" s="60">
        <v>0</v>
      </c>
      <c r="I65" s="60">
        <v>0</v>
      </c>
      <c r="J65" s="60">
        <v>0</v>
      </c>
      <c r="K65" s="60">
        <v>0</v>
      </c>
      <c r="L65" s="60">
        <v>0</v>
      </c>
      <c r="M65" s="60">
        <v>0</v>
      </c>
      <c r="N65" s="60">
        <v>0</v>
      </c>
      <c r="O65" s="60">
        <v>0</v>
      </c>
      <c r="P65" s="60">
        <v>0</v>
      </c>
      <c r="Q65" s="60">
        <v>0</v>
      </c>
      <c r="R65" s="60">
        <v>0</v>
      </c>
      <c r="S65" s="60">
        <v>0</v>
      </c>
      <c r="T65" s="60">
        <v>0</v>
      </c>
      <c r="U65" s="60">
        <v>0</v>
      </c>
      <c r="V65" s="60">
        <v>0</v>
      </c>
      <c r="W65" s="60">
        <v>0</v>
      </c>
      <c r="X65" s="60">
        <v>0</v>
      </c>
      <c r="Y65" s="60">
        <v>0</v>
      </c>
      <c r="Z65" s="60">
        <v>0</v>
      </c>
      <c r="AA65" s="60">
        <v>0</v>
      </c>
      <c r="AB65" s="60">
        <v>5.253125</v>
      </c>
      <c r="AC65" s="60">
        <v>0</v>
      </c>
      <c r="AD65" s="60">
        <v>0</v>
      </c>
      <c r="AE65" s="60">
        <v>0</v>
      </c>
      <c r="AF65" s="60">
        <v>0</v>
      </c>
      <c r="AG65" s="60">
        <v>0</v>
      </c>
      <c r="AH65" s="60">
        <v>0</v>
      </c>
      <c r="AI65" s="60">
        <v>0</v>
      </c>
      <c r="AJ65" s="60">
        <v>0</v>
      </c>
      <c r="AK65" s="60">
        <v>0</v>
      </c>
      <c r="AL65" s="60">
        <v>0</v>
      </c>
      <c r="AM65" s="60">
        <v>0</v>
      </c>
      <c r="AN65" s="60">
        <v>0</v>
      </c>
      <c r="AO65" s="60">
        <v>0</v>
      </c>
      <c r="AP65" s="60">
        <v>0</v>
      </c>
      <c r="AQ65" s="60">
        <v>0</v>
      </c>
      <c r="AR65" s="60">
        <v>0</v>
      </c>
      <c r="AS65" s="60">
        <v>0</v>
      </c>
      <c r="AT65" s="60">
        <v>0</v>
      </c>
      <c r="AU65" s="60">
        <v>0</v>
      </c>
      <c r="AV65" s="60">
        <v>0</v>
      </c>
      <c r="AW65" s="60">
        <v>0</v>
      </c>
      <c r="AX65" s="60">
        <v>0</v>
      </c>
      <c r="AY65" s="60">
        <v>0</v>
      </c>
      <c r="AZ65" s="60">
        <v>0</v>
      </c>
      <c r="BA65" s="60">
        <v>0</v>
      </c>
      <c r="BB65" s="60">
        <v>0</v>
      </c>
      <c r="BC65" s="60">
        <v>0</v>
      </c>
      <c r="BD65" s="60">
        <v>0</v>
      </c>
      <c r="BE65" s="60">
        <v>0</v>
      </c>
      <c r="BF65" s="60">
        <v>0</v>
      </c>
      <c r="BG65" s="60">
        <v>0</v>
      </c>
      <c r="BH65" s="60">
        <v>0</v>
      </c>
      <c r="BI65" s="60">
        <v>0</v>
      </c>
      <c r="BJ65" s="60">
        <v>0</v>
      </c>
      <c r="BK65" s="60">
        <v>0</v>
      </c>
      <c r="BL65" s="60">
        <v>0</v>
      </c>
      <c r="BM65" s="60">
        <v>0</v>
      </c>
      <c r="BN65" s="60">
        <v>0</v>
      </c>
      <c r="BO65" s="60">
        <v>0</v>
      </c>
      <c r="BP65" s="60">
        <v>0</v>
      </c>
      <c r="BQ65" s="60">
        <v>0</v>
      </c>
      <c r="BR65" s="60">
        <v>0</v>
      </c>
      <c r="BS65" s="60">
        <v>0</v>
      </c>
      <c r="BT65" s="60">
        <v>0</v>
      </c>
      <c r="BU65" s="60">
        <v>0</v>
      </c>
      <c r="BV65" s="60">
        <v>0</v>
      </c>
      <c r="BW65" s="60">
        <v>0</v>
      </c>
      <c r="BX65" s="60">
        <v>0</v>
      </c>
      <c r="BY65" s="60">
        <v>0</v>
      </c>
      <c r="BZ65" s="60">
        <v>0</v>
      </c>
      <c r="CA65" s="60">
        <v>0</v>
      </c>
      <c r="CB65" s="60">
        <v>0</v>
      </c>
      <c r="CC65" s="60">
        <v>0</v>
      </c>
      <c r="CD65" s="60">
        <v>0</v>
      </c>
      <c r="CE65" s="60">
        <v>0</v>
      </c>
      <c r="CF65" s="60">
        <v>0</v>
      </c>
      <c r="CG65" s="60">
        <v>0</v>
      </c>
      <c r="CH65" s="60">
        <v>0</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12"/>
  <sheetViews>
    <sheetView workbookViewId="0" showGridLines="0"/>
  </sheetViews>
  <sheetFormatPr defaultRowHeight="15" outlineLevelRow="0" outlineLevelCol="0" x14ac:dyDescent="55"/>
  <cols>
    <col min="1" max="1" width="3" customWidth="1"/>
    <col min="2" max="2" width="35" customWidth="1"/>
    <col min="3" max="3" width="18" customWidth="1"/>
    <col min="4" max="4" width="14" customWidth="1"/>
    <col min="5" max="5" width="5" customWidth="1"/>
    <col min="6" max="6" width="35" customWidth="1"/>
    <col min="7" max="7" width="18" customWidth="1"/>
    <col min="8" max="8" width="14" customWidth="1"/>
    <col min="9" max="9" width="3" customWidth="1"/>
  </cols>
  <sheetData>
    <row r="2" spans="2:8" x14ac:dyDescent="0.25">
      <c r="B2" s="21" t="s">
        <v>43</v>
      </c>
      <c r="C2" s="21"/>
      <c r="D2" s="21"/>
      <c r="E2" s="21"/>
      <c r="F2" s="21"/>
      <c r="G2" s="21"/>
      <c r="H2" s="21"/>
    </row>
    <row r="5" spans="2:8" x14ac:dyDescent="0.25">
      <c r="B5" s="4" t="s">
        <v>44</v>
      </c>
      <c r="C5" s="5"/>
      <c r="D5" s="5"/>
      <c r="F5" s="4" t="s">
        <v>45</v>
      </c>
      <c r="G5" s="5"/>
      <c r="H5" s="5"/>
    </row>
    <row r="6" spans="2:8" x14ac:dyDescent="0.25">
      <c r="B6" s="22" t="s">
        <v>46</v>
      </c>
      <c r="C6" s="22" t="s">
        <v>47</v>
      </c>
      <c r="D6" s="22" t="s">
        <v>48</v>
      </c>
      <c r="F6" s="22" t="s">
        <v>46</v>
      </c>
      <c r="G6" s="22" t="s">
        <v>47</v>
      </c>
      <c r="H6" s="22" t="s">
        <v>48</v>
      </c>
    </row>
    <row r="7" spans="2:8" s="6" customFormat="1" x14ac:dyDescent="0.25">
      <c r="B7" s="23" t="s">
        <v>49</v>
      </c>
      <c r="C7" s="24">
        <f>'Acquisition'!B8</f>
      </c>
      <c r="D7" s="25">
        <f>IF(C12&lt;&gt;0, C7/C12, 0)</f>
      </c>
      <c r="F7" s="23" t="s">
        <v>50</v>
      </c>
      <c r="G7" s="24">
        <v>135961492.50124067</v>
      </c>
      <c r="H7" s="25">
        <f>IF(G12&lt;&gt;0, G7/G12, 0)</f>
      </c>
    </row>
    <row r="8" spans="2:8" s="6" customFormat="1" x14ac:dyDescent="0.25">
      <c r="B8" s="23" t="s">
        <v>51</v>
      </c>
      <c r="C8" s="24">
        <f>'Construction'!D58</f>
      </c>
      <c r="D8" s="25">
        <f>IF(C12&lt;&gt;0, C8/C12, 0)</f>
      </c>
      <c r="F8" s="23" t="s">
        <v>52</v>
      </c>
      <c r="G8" s="24">
        <f>C12-G7</f>
      </c>
      <c r="H8" s="25">
        <f>IF(G12&lt;&gt;0, G8/G12, 0)</f>
      </c>
    </row>
    <row r="9" spans="2:4" s="6" customFormat="1" x14ac:dyDescent="0.25">
      <c r="B9" s="23" t="s">
        <v>53</v>
      </c>
      <c r="C9" s="24">
        <f>'Construction'!D59</f>
      </c>
      <c r="D9" s="25">
        <f>IF(C12&lt;&gt;0, C9/C12, 0)</f>
      </c>
    </row>
    <row r="10" spans="2:4" s="6" customFormat="1" x14ac:dyDescent="0.25">
      <c r="B10" s="23" t="s">
        <v>27</v>
      </c>
      <c r="C10" s="24">
        <v>11148261.701670816</v>
      </c>
      <c r="D10" s="25">
        <f>IF(C12&lt;&gt;0, C10/C12, 0)</f>
      </c>
    </row>
    <row r="11" spans="2:4" s="6" customFormat="1" x14ac:dyDescent="0.25">
      <c r="B11" s="23" t="s">
        <v>28</v>
      </c>
      <c r="C11" s="24">
        <v>1287780.6497283122</v>
      </c>
      <c r="D11" s="25">
        <f>IF(C12&lt;&gt;0, C11/C12, 0)</f>
      </c>
    </row>
    <row r="12" spans="2:8" s="26" customFormat="1" x14ac:dyDescent="0.25">
      <c r="B12" s="27" t="s">
        <v>54</v>
      </c>
      <c r="C12" s="28">
        <f>C7+C8+C9+C10+C11</f>
      </c>
      <c r="D12" s="29">
        <v>1</v>
      </c>
      <c r="F12" s="27" t="s">
        <v>55</v>
      </c>
      <c r="G12" s="28">
        <f>G7+G8</f>
      </c>
      <c r="H12" s="29">
        <v>1</v>
      </c>
    </row>
  </sheetData>
  <mergeCells count="1">
    <mergeCell ref="B2:H2"/>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I54"/>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9" width="15" customWidth="1"/>
  </cols>
  <sheetData>
    <row r="1" ht="28" customHeight="1" spans="1:9" s="30" customFormat="1" x14ac:dyDescent="0.25">
      <c r="A1" s="30" t="s">
        <v>56</v>
      </c>
      <c r="B1" s="30" t="s">
        <v>57</v>
      </c>
      <c r="C1" s="30" t="s">
        <v>58</v>
      </c>
      <c r="D1" s="30" t="s">
        <v>59</v>
      </c>
      <c r="E1" s="30" t="s">
        <v>60</v>
      </c>
      <c r="F1" s="30" t="s">
        <v>61</v>
      </c>
      <c r="G1" s="30" t="s">
        <v>62</v>
      </c>
      <c r="H1" s="30" t="s">
        <v>63</v>
      </c>
      <c r="I1" s="30" t="s">
        <v>64</v>
      </c>
    </row>
    <row r="2" spans="1:2" s="31" customFormat="1" x14ac:dyDescent="0.25">
      <c r="A2" s="31" t="s">
        <v>65</v>
      </c>
      <c r="B2" s="31"/>
    </row>
    <row r="3" spans="1:9" x14ac:dyDescent="0.25">
      <c r="A3" t="s">
        <v>66</v>
      </c>
      <c r="B3" s="32">
        <f>SUM(C3:I3)</f>
      </c>
      <c r="C3" s="32">
        <f>SUM('Monthly'!C3:N3)</f>
      </c>
      <c r="D3" s="32">
        <f>SUM('Monthly'!O3:Z3)</f>
      </c>
      <c r="E3" s="32">
        <f>SUM('Monthly'!AA3:AL3)</f>
      </c>
      <c r="F3" s="32">
        <f>SUM('Monthly'!AM3:AX3)</f>
      </c>
      <c r="G3" s="32">
        <f>SUM('Monthly'!AY3:BJ3)</f>
      </c>
      <c r="H3" s="32">
        <f>SUM('Monthly'!BK3:BV3)</f>
      </c>
      <c r="I3" s="32">
        <f>SUM('Monthly'!BW3:CH3)</f>
      </c>
    </row>
    <row r="4" spans="1:9" s="33" customFormat="1" x14ac:dyDescent="0.25">
      <c r="A4" s="33" t="s">
        <v>67</v>
      </c>
      <c r="B4" s="34">
        <f>SUM(C4:I4)</f>
      </c>
      <c r="C4" s="34">
        <f>SUM('Monthly'!C4:N4)</f>
      </c>
      <c r="D4" s="34">
        <f>SUM('Monthly'!O4:Z4)</f>
      </c>
      <c r="E4" s="34">
        <f>SUM('Monthly'!AA4:AL4)</f>
      </c>
      <c r="F4" s="34">
        <f>SUM('Monthly'!AM4:AX4)</f>
      </c>
      <c r="G4" s="34">
        <f>SUM('Monthly'!AY4:BJ4)</f>
      </c>
      <c r="H4" s="34">
        <f>SUM('Monthly'!BK4:BV4)</f>
      </c>
      <c r="I4" s="34">
        <f>SUM('Monthly'!BW4:CH4)</f>
      </c>
    </row>
    <row r="5" spans="1:9" x14ac:dyDescent="0.25">
      <c r="A5" t="s">
        <v>68</v>
      </c>
      <c r="B5" s="32">
        <f>SUM(C5:I5)</f>
      </c>
      <c r="C5" s="32">
        <f>SUM('Monthly'!C5:N5)</f>
      </c>
      <c r="D5" s="32">
        <f>SUM('Monthly'!O5:Z5)</f>
      </c>
      <c r="E5" s="32">
        <f>SUM('Monthly'!AA5:AL5)</f>
      </c>
      <c r="F5" s="32">
        <f>SUM('Monthly'!AM5:AX5)</f>
      </c>
      <c r="G5" s="32">
        <f>SUM('Monthly'!AY5:BJ5)</f>
      </c>
      <c r="H5" s="32">
        <f>SUM('Monthly'!BK5:BV5)</f>
      </c>
      <c r="I5" s="32">
        <f>SUM('Monthly'!BW5:CH5)</f>
      </c>
    </row>
    <row r="6" spans="1:9" s="33" customFormat="1" x14ac:dyDescent="0.25">
      <c r="A6" s="33" t="s">
        <v>69</v>
      </c>
      <c r="B6" s="34">
        <f>SUM(C6:I6)</f>
      </c>
      <c r="C6" s="34">
        <f>SUM('Monthly'!C34:N34)</f>
      </c>
      <c r="D6" s="34">
        <f>SUM('Monthly'!O34:Z34)</f>
      </c>
      <c r="E6" s="34">
        <f>SUM('Monthly'!AA34:AL34)</f>
      </c>
      <c r="F6" s="34">
        <f>SUM('Monthly'!AM34:AX34)</f>
      </c>
      <c r="G6" s="34">
        <f>SUM('Monthly'!AY34:BJ34)</f>
      </c>
      <c r="H6" s="34">
        <f>SUM('Monthly'!BK34:BV34)</f>
      </c>
      <c r="I6" s="34">
        <f>SUM('Monthly'!BW34:CH34)</f>
      </c>
    </row>
    <row r="7" spans="1:9" x14ac:dyDescent="0.25">
      <c r="A7" t="s">
        <v>70</v>
      </c>
      <c r="B7" s="32">
        <f>SUM(C7:I7)</f>
      </c>
      <c r="C7" s="32">
        <f>SUM('Monthly'!C7:N7)</f>
      </c>
      <c r="D7" s="32">
        <f>SUM('Monthly'!O7:Z7)</f>
      </c>
      <c r="E7" s="32">
        <f>SUM('Monthly'!AA7:AL7)</f>
      </c>
      <c r="F7" s="32">
        <f>SUM('Monthly'!AM7:AX7)</f>
      </c>
      <c r="G7" s="32">
        <f>SUM('Monthly'!AY7:BJ7)</f>
      </c>
      <c r="H7" s="32">
        <f>SUM('Monthly'!BK7:BV7)</f>
      </c>
      <c r="I7" s="32">
        <f>SUM('Monthly'!BW7:CH7)</f>
      </c>
    </row>
    <row r="8" spans="1:9" s="33" customFormat="1" x14ac:dyDescent="0.25">
      <c r="A8" s="33" t="s">
        <v>71</v>
      </c>
      <c r="B8" s="34">
        <f>SUM(C8:I8)</f>
      </c>
      <c r="C8" s="34">
        <f>SUM('Monthly'!C8:N8)</f>
      </c>
      <c r="D8" s="34">
        <f>SUM('Monthly'!O8:Z8)</f>
      </c>
      <c r="E8" s="34">
        <f>SUM('Monthly'!AA8:AL8)</f>
      </c>
      <c r="F8" s="34">
        <f>SUM('Monthly'!AM8:AX8)</f>
      </c>
      <c r="G8" s="34">
        <f>SUM('Monthly'!AY8:BJ8)</f>
      </c>
      <c r="H8" s="34">
        <f>SUM('Monthly'!BK8:BV8)</f>
      </c>
      <c r="I8" s="34">
        <f>SUM('Monthly'!BW8:CH8)</f>
      </c>
    </row>
    <row r="9" spans="1:9" s="35" customFormat="1" x14ac:dyDescent="0.25">
      <c r="A9" s="35" t="s">
        <v>72</v>
      </c>
      <c r="B9" s="36">
        <f>SUM(C9:I9)</f>
      </c>
      <c r="C9" s="36">
        <f>SUM('Monthly'!C9:N9)</f>
      </c>
      <c r="D9" s="36">
        <f>SUM('Monthly'!O9:Z9)</f>
      </c>
      <c r="E9" s="36">
        <f>SUM('Monthly'!AA9:AL9)</f>
      </c>
      <c r="F9" s="36">
        <f>SUM('Monthly'!AM9:AX9)</f>
      </c>
      <c r="G9" s="36">
        <f>SUM('Monthly'!AY9:BJ9)</f>
      </c>
      <c r="H9" s="36">
        <f>SUM('Monthly'!BK9:BV9)</f>
      </c>
      <c r="I9" s="36">
        <f>SUM('Monthly'!BW9:CH9)</f>
      </c>
    </row>
    <row r="10" spans="1:1" x14ac:dyDescent="0.25">
      <c r="A10" t="s">
        <v>73</v>
      </c>
    </row>
    <row r="11" spans="1:2" s="31" customFormat="1" x14ac:dyDescent="0.25">
      <c r="A11" s="31" t="s">
        <v>74</v>
      </c>
      <c r="B11" s="31"/>
    </row>
    <row r="12" spans="1:9" s="33" customFormat="1" x14ac:dyDescent="0.25">
      <c r="A12" s="33" t="s">
        <v>75</v>
      </c>
      <c r="B12" s="34">
        <f>SUM(C12:I12)</f>
      </c>
      <c r="C12" s="34">
        <f>SUM('Monthly'!C12:N12)</f>
      </c>
      <c r="D12" s="34">
        <f>SUM('Monthly'!O12:Z12)</f>
      </c>
      <c r="E12" s="34">
        <f>SUM('Monthly'!AA12:AL12)</f>
      </c>
      <c r="F12" s="34">
        <f>SUM('Monthly'!AM12:AX12)</f>
      </c>
      <c r="G12" s="34">
        <f>SUM('Monthly'!AY12:BJ12)</f>
      </c>
      <c r="H12" s="34">
        <f>SUM('Monthly'!BK12:BV12)</f>
      </c>
      <c r="I12" s="34">
        <f>SUM('Monthly'!BW12:CH12)</f>
      </c>
    </row>
    <row r="13" spans="1:9" x14ac:dyDescent="0.25">
      <c r="A13" t="s">
        <v>76</v>
      </c>
      <c r="B13" s="32">
        <f>SUM(C13:I13)</f>
      </c>
      <c r="C13" s="32">
        <f>SUM('Monthly'!C13:N13)</f>
      </c>
      <c r="D13" s="32">
        <f>SUM('Monthly'!O13:Z13)</f>
      </c>
      <c r="E13" s="32">
        <f>SUM('Monthly'!AA13:AL13)</f>
      </c>
      <c r="F13" s="32">
        <f>SUM('Monthly'!AM13:AX13)</f>
      </c>
      <c r="G13" s="32">
        <f>SUM('Monthly'!AY13:BJ13)</f>
      </c>
      <c r="H13" s="32">
        <f>SUM('Monthly'!BK13:BV13)</f>
      </c>
      <c r="I13" s="32">
        <f>SUM('Monthly'!BW13:CH13)</f>
      </c>
    </row>
    <row r="14" spans="1:9" s="33" customFormat="1" x14ac:dyDescent="0.25">
      <c r="A14" s="33" t="s">
        <v>77</v>
      </c>
      <c r="B14" s="34">
        <f>SUM(C14:I14)</f>
      </c>
      <c r="C14" s="34">
        <f>SUM('Monthly'!C14:N14)</f>
      </c>
      <c r="D14" s="34">
        <f>SUM('Monthly'!O14:Z14)</f>
      </c>
      <c r="E14" s="34">
        <f>SUM('Monthly'!AA14:AL14)</f>
      </c>
      <c r="F14" s="34">
        <f>SUM('Monthly'!AM14:AX14)</f>
      </c>
      <c r="G14" s="34">
        <f>SUM('Monthly'!AY14:BJ14)</f>
      </c>
      <c r="H14" s="34">
        <f>SUM('Monthly'!BK14:BV14)</f>
      </c>
      <c r="I14" s="34">
        <f>SUM('Monthly'!BW14:CH14)</f>
      </c>
    </row>
    <row r="15" spans="1:9" x14ac:dyDescent="0.25">
      <c r="A15" t="s">
        <v>78</v>
      </c>
      <c r="B15" s="32">
        <f>SUM(C15:I15)</f>
      </c>
      <c r="C15" s="32">
        <f>SUM('Monthly'!C15:N15)</f>
      </c>
      <c r="D15" s="32">
        <f>SUM('Monthly'!O15:Z15)</f>
      </c>
      <c r="E15" s="32">
        <f>SUM('Monthly'!AA15:AL15)</f>
      </c>
      <c r="F15" s="32">
        <f>SUM('Monthly'!AM15:AX15)</f>
      </c>
      <c r="G15" s="32">
        <f>SUM('Monthly'!AY15:BJ15)</f>
      </c>
      <c r="H15" s="32">
        <f>SUM('Monthly'!BK15:BV15)</f>
      </c>
      <c r="I15" s="32">
        <f>SUM('Monthly'!BW15:CH15)</f>
      </c>
    </row>
    <row r="16" spans="1:9" s="35" customFormat="1" x14ac:dyDescent="0.25">
      <c r="A16" s="35" t="s">
        <v>79</v>
      </c>
      <c r="B16" s="36">
        <f>SUM(C16:I16)</f>
      </c>
      <c r="C16" s="36">
        <f>SUM('Monthly'!C16:N16)</f>
      </c>
      <c r="D16" s="36">
        <f>SUM('Monthly'!O16:Z16)</f>
      </c>
      <c r="E16" s="36">
        <f>SUM('Monthly'!AA16:AL16)</f>
      </c>
      <c r="F16" s="36">
        <f>SUM('Monthly'!AM16:AX16)</f>
      </c>
      <c r="G16" s="36">
        <f>SUM('Monthly'!AY16:BJ16)</f>
      </c>
      <c r="H16" s="36">
        <f>SUM('Monthly'!BK16:BV16)</f>
      </c>
      <c r="I16" s="36">
        <f>SUM('Monthly'!BW16:CH16)</f>
      </c>
    </row>
    <row r="17" spans="1:1" x14ac:dyDescent="0.25">
      <c r="A17" t="s">
        <v>73</v>
      </c>
    </row>
    <row r="18" spans="1:2" s="31" customFormat="1" x14ac:dyDescent="0.25">
      <c r="A18" s="31" t="s">
        <v>80</v>
      </c>
      <c r="B18" s="31"/>
    </row>
    <row r="19" spans="1:9" x14ac:dyDescent="0.25">
      <c r="A19" t="s">
        <v>81</v>
      </c>
      <c r="B19" s="32">
        <f>SUM(C19:I19)</f>
      </c>
      <c r="C19" s="32">
        <f>SUM('Monthly'!C19:N19)</f>
      </c>
      <c r="D19" s="32">
        <f>SUM('Monthly'!O19:Z19)</f>
      </c>
      <c r="E19" s="32">
        <f>SUM('Monthly'!AA19:AL19)</f>
      </c>
      <c r="F19" s="32">
        <f>SUM('Monthly'!AM19:AX19)</f>
      </c>
      <c r="G19" s="32">
        <f>SUM('Monthly'!AY19:BJ19)</f>
      </c>
      <c r="H19" s="32">
        <f>SUM('Monthly'!BK19:BV19)</f>
      </c>
      <c r="I19" s="32">
        <f>SUM('Monthly'!BW19:CH19)</f>
      </c>
    </row>
    <row r="20" spans="1:9" s="33" customFormat="1" x14ac:dyDescent="0.25">
      <c r="A20" s="33" t="s">
        <v>82</v>
      </c>
      <c r="B20" s="34">
        <f>SUM(C20:I20)</f>
      </c>
      <c r="C20" s="34">
        <f>SUM('Monthly'!C20:N20)</f>
      </c>
      <c r="D20" s="34">
        <f>SUM('Monthly'!O20:Z20)</f>
      </c>
      <c r="E20" s="34">
        <f>SUM('Monthly'!AA20:AL20)</f>
      </c>
      <c r="F20" s="34">
        <f>SUM('Monthly'!AM20:AX20)</f>
      </c>
      <c r="G20" s="34">
        <f>SUM('Monthly'!AY20:BJ20)</f>
      </c>
      <c r="H20" s="34">
        <f>SUM('Monthly'!BK20:BV20)</f>
      </c>
      <c r="I20" s="34">
        <f>SUM('Monthly'!BW20:CH20)</f>
      </c>
    </row>
    <row r="21" spans="1:9" x14ac:dyDescent="0.25">
      <c r="A21" t="s">
        <v>83</v>
      </c>
      <c r="B21" s="32">
        <f>SUM(C21:I21)</f>
      </c>
      <c r="C21" s="32">
        <f>SUM('Monthly'!C21:N21)</f>
      </c>
      <c r="D21" s="32">
        <f>SUM('Monthly'!O21:Z21)</f>
      </c>
      <c r="E21" s="32">
        <f>SUM('Monthly'!AA21:AL21)</f>
      </c>
      <c r="F21" s="32">
        <f>SUM('Monthly'!AM21:AX21)</f>
      </c>
      <c r="G21" s="32">
        <f>SUM('Monthly'!AY21:BJ21)</f>
      </c>
      <c r="H21" s="32">
        <f>SUM('Monthly'!BK21:BV21)</f>
      </c>
      <c r="I21" s="32">
        <f>SUM('Monthly'!BW21:CH21)</f>
      </c>
    </row>
    <row r="22" spans="1:9" s="33" customFormat="1" x14ac:dyDescent="0.25">
      <c r="A22" s="33" t="s">
        <v>84</v>
      </c>
      <c r="B22" s="34">
        <f>SUM(C22:I22)</f>
      </c>
      <c r="C22" s="34">
        <f>SUM('Monthly'!C22:N22)</f>
      </c>
      <c r="D22" s="34">
        <f>SUM('Monthly'!O22:Z22)</f>
      </c>
      <c r="E22" s="34">
        <f>SUM('Monthly'!AA22:AL22)</f>
      </c>
      <c r="F22" s="34">
        <f>SUM('Monthly'!AM22:AX22)</f>
      </c>
      <c r="G22" s="34">
        <f>SUM('Monthly'!AY22:BJ22)</f>
      </c>
      <c r="H22" s="34">
        <f>SUM('Monthly'!BK22:BV22)</f>
      </c>
      <c r="I22" s="34">
        <f>SUM('Monthly'!BW22:CH22)</f>
      </c>
    </row>
    <row r="23" spans="1:9" s="35" customFormat="1" x14ac:dyDescent="0.25">
      <c r="A23" s="35" t="s">
        <v>85</v>
      </c>
      <c r="B23" s="36">
        <f>SUM(C23:I23)</f>
      </c>
      <c r="C23" s="36">
        <f>SUM('Monthly'!C23:N23)</f>
      </c>
      <c r="D23" s="36">
        <f>SUM('Monthly'!O23:Z23)</f>
      </c>
      <c r="E23" s="36">
        <f>SUM('Monthly'!AA23:AL23)</f>
      </c>
      <c r="F23" s="36">
        <f>SUM('Monthly'!AM23:AX23)</f>
      </c>
      <c r="G23" s="36">
        <f>SUM('Monthly'!AY23:BJ23)</f>
      </c>
      <c r="H23" s="36">
        <f>SUM('Monthly'!BK23:BV23)</f>
      </c>
      <c r="I23" s="36">
        <f>SUM('Monthly'!BW23:CH23)</f>
      </c>
    </row>
    <row r="24" spans="1:1" x14ac:dyDescent="0.25">
      <c r="A24" t="s">
        <v>73</v>
      </c>
    </row>
    <row r="25" spans="1:9" s="35" customFormat="1" x14ac:dyDescent="0.25">
      <c r="A25" s="35" t="s">
        <v>86</v>
      </c>
      <c r="B25" s="36">
        <f>SUM(C25:I25)</f>
      </c>
      <c r="C25" s="36">
        <f>SUM('Monthly'!C25:N25)</f>
      </c>
      <c r="D25" s="36">
        <f>SUM('Monthly'!O25:Z25)</f>
      </c>
      <c r="E25" s="36">
        <f>SUM('Monthly'!AA25:AL25)</f>
      </c>
      <c r="F25" s="36">
        <f>SUM('Monthly'!AM25:AX25)</f>
      </c>
      <c r="G25" s="36">
        <f>SUM('Monthly'!AY25:BJ25)</f>
      </c>
      <c r="H25" s="36">
        <f>SUM('Monthly'!BK25:BV25)</f>
      </c>
      <c r="I25" s="36">
        <f>SUM('Monthly'!BW25:CH25)</f>
      </c>
    </row>
    <row r="26" spans="1:1" x14ac:dyDescent="0.25">
      <c r="A26" t="s">
        <v>73</v>
      </c>
    </row>
    <row r="27" spans="1:2" s="31" customFormat="1" x14ac:dyDescent="0.25">
      <c r="A27" s="31" t="s">
        <v>87</v>
      </c>
      <c r="B27" s="31"/>
    </row>
    <row r="28" spans="1:9" s="33" customFormat="1" x14ac:dyDescent="0.25">
      <c r="A28" s="33" t="s">
        <v>88</v>
      </c>
      <c r="B28" s="34">
        <f>SUM(C28:I28)</f>
      </c>
      <c r="C28" s="34">
        <f>SUM('Monthly'!C28:N28)</f>
      </c>
      <c r="D28" s="34">
        <f>SUM('Monthly'!O28:Z28)</f>
      </c>
      <c r="E28" s="34">
        <f>SUM('Monthly'!AA28:AL28)</f>
      </c>
      <c r="F28" s="34">
        <f>SUM('Monthly'!AM28:AX28)</f>
      </c>
      <c r="G28" s="34">
        <f>SUM('Monthly'!AY28:BJ28)</f>
      </c>
      <c r="H28" s="34">
        <f>SUM('Monthly'!BK28:BV28)</f>
      </c>
      <c r="I28" s="34">
        <f>SUM('Monthly'!BW28:CH28)</f>
      </c>
    </row>
    <row r="29" spans="1:9" s="35" customFormat="1" x14ac:dyDescent="0.25">
      <c r="A29" s="35" t="s">
        <v>89</v>
      </c>
      <c r="B29" s="36">
        <f>SUM(C29:I29)</f>
      </c>
      <c r="C29" s="36">
        <f>SUM('Monthly'!C29:N29)</f>
      </c>
      <c r="D29" s="36">
        <f>SUM('Monthly'!O29:Z29)</f>
      </c>
      <c r="E29" s="36">
        <f>SUM('Monthly'!AA29:AL29)</f>
      </c>
      <c r="F29" s="36">
        <f>SUM('Monthly'!AM29:AX29)</f>
      </c>
      <c r="G29" s="36">
        <f>SUM('Monthly'!AY29:BJ29)</f>
      </c>
      <c r="H29" s="36">
        <f>SUM('Monthly'!BK29:BV29)</f>
      </c>
      <c r="I29" s="36">
        <f>SUM('Monthly'!BW29:CH29)</f>
      </c>
    </row>
    <row r="30" spans="1:9" s="33" customFormat="1" x14ac:dyDescent="0.25">
      <c r="A30" s="33" t="s">
        <v>90</v>
      </c>
      <c r="B30" s="37">
        <f>AVERAGE(C30:I30)</f>
      </c>
      <c r="C30" s="37">
        <f>IF(C21&lt;&gt;0, C29/C21, 0)</f>
      </c>
      <c r="D30" s="37">
        <f>IF(D21&lt;&gt;0, D29/D21, 0)</f>
      </c>
      <c r="E30" s="37">
        <f>IF(E21&lt;&gt;0, E29/E21, 0)</f>
      </c>
      <c r="F30" s="37">
        <f>IF(F21&lt;&gt;0, F29/F21, 0)</f>
      </c>
      <c r="G30" s="37">
        <f>IF(G21&lt;&gt;0, G29/G21, 0)</f>
      </c>
      <c r="H30" s="37">
        <f>IF(H21&lt;&gt;0, H29/H21, 0)</f>
      </c>
      <c r="I30" s="37">
        <f>IF(I21&lt;&gt;0, I29/I21, 0)</f>
      </c>
    </row>
    <row r="31" spans="1:1" x14ac:dyDescent="0.25">
      <c r="A31" t="s">
        <v>73</v>
      </c>
    </row>
    <row r="32" spans="1:2" s="31" customFormat="1" x14ac:dyDescent="0.25">
      <c r="A32" s="31" t="s">
        <v>91</v>
      </c>
      <c r="B32" s="31"/>
    </row>
    <row r="33" spans="1:9" x14ac:dyDescent="0.25">
      <c r="A33" t="s">
        <v>92</v>
      </c>
      <c r="B33" s="32">
        <f>SUM(C33:I33)</f>
      </c>
      <c r="C33" s="32">
        <f>SUM('Monthly'!C41:N41)</f>
      </c>
      <c r="D33" s="32">
        <f>SUM('Monthly'!O41:Z41)</f>
      </c>
      <c r="E33" s="32">
        <f>SUM('Monthly'!AA41:AL41)</f>
      </c>
      <c r="F33" s="32">
        <f>SUM('Monthly'!AM41:AX41)</f>
      </c>
      <c r="G33" s="32">
        <f>SUM('Monthly'!AY41:BJ41)</f>
      </c>
      <c r="H33" s="32">
        <f>SUM('Monthly'!BK41:BV41)</f>
      </c>
      <c r="I33" s="32">
        <f>SUM('Monthly'!BW41:CH41)</f>
      </c>
    </row>
    <row r="34" spans="1:9" s="33" customFormat="1" x14ac:dyDescent="0.25">
      <c r="A34" s="33" t="s">
        <v>93</v>
      </c>
      <c r="B34" s="34">
        <f>SUM(C34:I34)</f>
      </c>
      <c r="C34" s="34">
        <f>SUM('Monthly'!C42:N42)</f>
      </c>
      <c r="D34" s="34">
        <f>SUM('Monthly'!O42:Z42)</f>
      </c>
      <c r="E34" s="34">
        <f>SUM('Monthly'!AA42:AL42)</f>
      </c>
      <c r="F34" s="34">
        <f>SUM('Monthly'!AM42:AX42)</f>
      </c>
      <c r="G34" s="34">
        <f>SUM('Monthly'!AY42:BJ42)</f>
      </c>
      <c r="H34" s="34">
        <f>SUM('Monthly'!BK42:BV42)</f>
      </c>
      <c r="I34" s="34">
        <f>SUM('Monthly'!BW42:CH42)</f>
      </c>
    </row>
    <row r="35" spans="1:9" s="35" customFormat="1" x14ac:dyDescent="0.25">
      <c r="A35" s="35" t="s">
        <v>94</v>
      </c>
      <c r="B35" s="36">
        <f>SUM(C35:I35)</f>
      </c>
      <c r="C35" s="36">
        <f>SUM('Monthly'!C43:N43)</f>
      </c>
      <c r="D35" s="36">
        <f>SUM('Monthly'!O43:Z43)</f>
      </c>
      <c r="E35" s="36">
        <f>SUM('Monthly'!AA43:AL43)</f>
      </c>
      <c r="F35" s="36">
        <f>SUM('Monthly'!AM43:AX43)</f>
      </c>
      <c r="G35" s="36">
        <f>SUM('Monthly'!AY43:BJ43)</f>
      </c>
      <c r="H35" s="36">
        <f>SUM('Monthly'!BK43:BV43)</f>
      </c>
      <c r="I35" s="36">
        <f>SUM('Monthly'!BW43:CH43)</f>
      </c>
    </row>
    <row r="36" spans="1:1" x14ac:dyDescent="0.25">
      <c r="A36" t="s">
        <v>73</v>
      </c>
    </row>
    <row r="37" spans="1:2" s="31" customFormat="1" x14ac:dyDescent="0.25">
      <c r="A37" s="31" t="s">
        <v>95</v>
      </c>
      <c r="B37" s="31"/>
    </row>
    <row r="38" spans="1:9" s="33" customFormat="1" x14ac:dyDescent="0.25">
      <c r="A38" s="33" t="s">
        <v>96</v>
      </c>
      <c r="B38" s="34">
        <f>MAX(C38:I38)</f>
      </c>
      <c r="C38" s="34">
        <f>MAX('Monthly'!C46:N46)</f>
      </c>
      <c r="D38" s="34">
        <f>MAX('Monthly'!O46:Z46)</f>
      </c>
      <c r="E38" s="34">
        <f>MAX('Monthly'!AA46:AL46)</f>
      </c>
      <c r="F38" s="34">
        <f>MAX('Monthly'!AM46:AX46)</f>
      </c>
      <c r="G38" s="34">
        <f>MAX('Monthly'!AY46:BJ46)</f>
      </c>
      <c r="H38" s="34">
        <f>MAX('Monthly'!BK46:BV46)</f>
      </c>
      <c r="I38" s="34">
        <f>MAX('Monthly'!BW46:CH46)</f>
      </c>
    </row>
    <row r="39" spans="1:9" x14ac:dyDescent="0.25">
      <c r="A39" t="s">
        <v>97</v>
      </c>
      <c r="B39" s="32">
        <f>MAX(C39:I39)</f>
      </c>
      <c r="C39" s="32">
        <f>MAX('Monthly'!C47:N47)</f>
      </c>
      <c r="D39" s="32">
        <f>MAX('Monthly'!O47:Z47)</f>
      </c>
      <c r="E39" s="32">
        <f>MAX('Monthly'!AA47:AL47)</f>
      </c>
      <c r="F39" s="32">
        <f>MAX('Monthly'!AM47:AX47)</f>
      </c>
      <c r="G39" s="32">
        <f>MAX('Monthly'!AY47:BJ47)</f>
      </c>
      <c r="H39" s="32">
        <f>MAX('Monthly'!BK47:BV47)</f>
      </c>
      <c r="I39" s="32">
        <f>MAX('Monthly'!BW47:CH47)</f>
      </c>
    </row>
    <row r="40" spans="1:9" s="33" customFormat="1" x14ac:dyDescent="0.25">
      <c r="A40" s="33" t="s">
        <v>98</v>
      </c>
      <c r="B40" s="34">
        <f>MAX(C40:I40)</f>
      </c>
      <c r="C40" s="34">
        <f>MAX('Monthly'!C48:N48)</f>
      </c>
      <c r="D40" s="34">
        <f>MAX('Monthly'!O48:Z48)</f>
      </c>
      <c r="E40" s="34">
        <f>MAX('Monthly'!AA48:AL48)</f>
      </c>
      <c r="F40" s="34">
        <f>MAX('Monthly'!AM48:AX48)</f>
      </c>
      <c r="G40" s="34">
        <f>MAX('Monthly'!AY48:BJ48)</f>
      </c>
      <c r="H40" s="34">
        <f>MAX('Monthly'!BK48:BV48)</f>
      </c>
      <c r="I40" s="34">
        <f>MAX('Monthly'!BW48:CH48)</f>
      </c>
    </row>
    <row r="41" spans="1:1" x14ac:dyDescent="0.25">
      <c r="A41" t="s">
        <v>73</v>
      </c>
    </row>
    <row r="42" spans="1:2" s="31" customFormat="1" x14ac:dyDescent="0.25">
      <c r="A42" s="31" t="s">
        <v>99</v>
      </c>
      <c r="B42" s="31"/>
    </row>
    <row r="43" spans="1:9" x14ac:dyDescent="0.25">
      <c r="A43" t="s">
        <v>100</v>
      </c>
      <c r="B43" s="32">
        <f>SUM(C43:I43)</f>
      </c>
      <c r="C43" s="32">
        <f>SUM('Monthly'!C51:N51)</f>
      </c>
      <c r="D43" s="32">
        <f>SUM('Monthly'!O51:Z51)</f>
      </c>
      <c r="E43" s="32">
        <f>SUM('Monthly'!AA51:AL51)</f>
      </c>
      <c r="F43" s="32">
        <f>SUM('Monthly'!AM51:AX51)</f>
      </c>
      <c r="G43" s="32">
        <f>SUM('Monthly'!AY51:BJ51)</f>
      </c>
      <c r="H43" s="32">
        <f>SUM('Monthly'!BK51:BV51)</f>
      </c>
      <c r="I43" s="32">
        <f>SUM('Monthly'!BW51:CH51)</f>
      </c>
    </row>
    <row r="44" spans="1:9" s="33" customFormat="1" x14ac:dyDescent="0.25">
      <c r="A44" s="33" t="s">
        <v>101</v>
      </c>
      <c r="B44" s="34">
        <f>SUM(C44:I44)</f>
      </c>
      <c r="C44" s="34">
        <f>SUM('Monthly'!C52:N52)</f>
      </c>
      <c r="D44" s="34">
        <f>SUM('Monthly'!O52:Z52)</f>
      </c>
      <c r="E44" s="34">
        <f>SUM('Monthly'!AA52:AL52)</f>
      </c>
      <c r="F44" s="34">
        <f>SUM('Monthly'!AM52:AX52)</f>
      </c>
      <c r="G44" s="34">
        <f>SUM('Monthly'!AY52:BJ52)</f>
      </c>
      <c r="H44" s="34">
        <f>SUM('Monthly'!BK52:BV52)</f>
      </c>
      <c r="I44" s="34">
        <f>SUM('Monthly'!BW52:CH52)</f>
      </c>
    </row>
    <row r="45" spans="1:9" x14ac:dyDescent="0.25">
      <c r="A45" t="s">
        <v>102</v>
      </c>
      <c r="B45" s="32">
        <f>SUM(C45:I45)</f>
      </c>
      <c r="C45" s="32">
        <f>SUM('Monthly'!C53:N53)</f>
      </c>
      <c r="D45" s="32">
        <f>SUM('Monthly'!O53:Z53)</f>
      </c>
      <c r="E45" s="32">
        <f>SUM('Monthly'!AA53:AL53)</f>
      </c>
      <c r="F45" s="32">
        <f>SUM('Monthly'!AM53:AX53)</f>
      </c>
      <c r="G45" s="32">
        <f>SUM('Monthly'!AY53:BJ53)</f>
      </c>
      <c r="H45" s="32">
        <f>SUM('Monthly'!BK53:BV53)</f>
      </c>
      <c r="I45" s="32">
        <f>SUM('Monthly'!BW53:CH53)</f>
      </c>
    </row>
    <row r="46" spans="1:9" s="33" customFormat="1" x14ac:dyDescent="0.25">
      <c r="A46" s="33" t="s">
        <v>103</v>
      </c>
      <c r="B46" s="34">
        <f>SUM(C46:I46)</f>
      </c>
      <c r="C46" s="34">
        <f>SUM('Monthly'!C54:N54)</f>
      </c>
      <c r="D46" s="34">
        <f>SUM('Monthly'!O54:Z54)</f>
      </c>
      <c r="E46" s="34">
        <f>SUM('Monthly'!AA54:AL54)</f>
      </c>
      <c r="F46" s="34">
        <f>SUM('Monthly'!AM54:AX54)</f>
      </c>
      <c r="G46" s="34">
        <f>SUM('Monthly'!AY54:BJ54)</f>
      </c>
      <c r="H46" s="34">
        <f>SUM('Monthly'!BK54:BV54)</f>
      </c>
      <c r="I46" s="34">
        <f>SUM('Monthly'!BW54:CH54)</f>
      </c>
    </row>
    <row r="47" spans="1:9" s="35" customFormat="1" x14ac:dyDescent="0.25">
      <c r="A47" s="35" t="s">
        <v>104</v>
      </c>
      <c r="B47" s="36">
        <f>SUM(C47:I47)</f>
      </c>
      <c r="C47" s="36">
        <f>SUM('Monthly'!C55:N55)</f>
      </c>
      <c r="D47" s="36">
        <f>SUM('Monthly'!O55:Z55)</f>
      </c>
      <c r="E47" s="36">
        <f>SUM('Monthly'!AA55:AL55)</f>
      </c>
      <c r="F47" s="36">
        <f>SUM('Monthly'!AM55:AX55)</f>
      </c>
      <c r="G47" s="36">
        <f>SUM('Monthly'!AY55:BJ55)</f>
      </c>
      <c r="H47" s="36">
        <f>SUM('Monthly'!BK55:BV55)</f>
      </c>
      <c r="I47" s="36">
        <f>SUM('Monthly'!BW55:CH55)</f>
      </c>
    </row>
    <row r="48" spans="1:9" s="35" customFormat="1" x14ac:dyDescent="0.25">
      <c r="A48" s="35" t="s">
        <v>105</v>
      </c>
      <c r="B48" s="36">
        <f>SUM(C48:I48)</f>
      </c>
      <c r="C48" s="36">
        <f>SUM('Monthly'!C56:N56)</f>
      </c>
      <c r="D48" s="36">
        <f>SUM('Monthly'!O56:Z56)</f>
      </c>
      <c r="E48" s="36">
        <f>SUM('Monthly'!AA56:AL56)</f>
      </c>
      <c r="F48" s="36">
        <f>SUM('Monthly'!AM56:AX56)</f>
      </c>
      <c r="G48" s="36">
        <f>SUM('Monthly'!AY56:BJ56)</f>
      </c>
      <c r="H48" s="36">
        <f>SUM('Monthly'!BK56:BV56)</f>
      </c>
      <c r="I48" s="36">
        <f>SUM('Monthly'!BW56:CH56)</f>
      </c>
    </row>
    <row r="49" spans="1:9" x14ac:dyDescent="0.25">
      <c r="A49" t="s">
        <v>106</v>
      </c>
      <c r="B49" s="38">
        <f>AVERAGE(C49:I49)</f>
      </c>
      <c r="C49" s="38">
        <f>IF(C21&lt;&gt;0, C48/C21, 0)</f>
      </c>
      <c r="D49" s="38">
        <f>IF(D21&lt;&gt;0, D48/D21, 0)</f>
      </c>
      <c r="E49" s="38">
        <f>IF(E21&lt;&gt;0, E48/E21, 0)</f>
      </c>
      <c r="F49" s="38">
        <f>IF(F21&lt;&gt;0, F48/F21, 0)</f>
      </c>
      <c r="G49" s="38">
        <f>IF(G21&lt;&gt;0, G48/G21, 0)</f>
      </c>
      <c r="H49" s="38">
        <f>IF(H21&lt;&gt;0, H48/H21, 0)</f>
      </c>
      <c r="I49" s="38">
        <f>IF(I21&lt;&gt;0, I48/I21, 0)</f>
      </c>
    </row>
    <row r="50" spans="1:1" x14ac:dyDescent="0.25">
      <c r="A50" t="s">
        <v>73</v>
      </c>
    </row>
    <row r="51" spans="1:2" s="31" customFormat="1" x14ac:dyDescent="0.25">
      <c r="A51" s="31" t="s">
        <v>107</v>
      </c>
      <c r="B51" s="31"/>
    </row>
    <row r="52" spans="1:9" s="35" customFormat="1" x14ac:dyDescent="0.25">
      <c r="A52" s="35" t="s">
        <v>108</v>
      </c>
      <c r="B52" s="36">
        <f>SUM(C52:I52)</f>
      </c>
      <c r="C52" s="36">
        <f>SUM('Monthly'!C66:N66)</f>
      </c>
      <c r="D52" s="36">
        <f>SUM('Monthly'!O66:Z66)</f>
      </c>
      <c r="E52" s="36">
        <f>SUM('Monthly'!AA66:AL66)</f>
      </c>
      <c r="F52" s="36">
        <f>SUM('Monthly'!AM66:AX66)</f>
      </c>
      <c r="G52" s="36">
        <f>SUM('Monthly'!AY66:BJ66)</f>
      </c>
      <c r="H52" s="36">
        <f>SUM('Monthly'!BK66:BV66)</f>
      </c>
      <c r="I52" s="36">
        <f>SUM('Monthly'!BW66:CH66)</f>
      </c>
    </row>
    <row r="53" spans="1:9" s="35" customFormat="1" x14ac:dyDescent="0.25">
      <c r="A53" s="35" t="s">
        <v>109</v>
      </c>
      <c r="B53" s="36">
        <f>SUM(C53:I53)</f>
      </c>
      <c r="C53" s="36">
        <f>SUM('Monthly'!C67:N67)</f>
      </c>
      <c r="D53" s="36">
        <f>SUM('Monthly'!O67:Z67)</f>
      </c>
      <c r="E53" s="36">
        <f>SUM('Monthly'!AA67:AL67)</f>
      </c>
      <c r="F53" s="36">
        <f>SUM('Monthly'!AM67:AX67)</f>
      </c>
      <c r="G53" s="36">
        <f>SUM('Monthly'!AY67:BJ67)</f>
      </c>
      <c r="H53" s="36">
        <f>SUM('Monthly'!BK67:BV67)</f>
      </c>
      <c r="I53" s="36">
        <f>SUM('Monthly'!BW67:CH67)</f>
      </c>
    </row>
    <row r="54" spans="1:9" s="33" customFormat="1" x14ac:dyDescent="0.25">
      <c r="A54" s="33" t="s">
        <v>110</v>
      </c>
      <c r="B54" s="34">
        <f>I54</f>
      </c>
      <c r="C54" s="34">
        <f>'Monthly'!N68</f>
      </c>
      <c r="D54" s="34">
        <f>'Monthly'!Z68</f>
      </c>
      <c r="E54" s="34">
        <f>'Monthly'!AL68</f>
      </c>
      <c r="F54" s="34">
        <f>'Monthly'!AX68</f>
      </c>
      <c r="G54" s="34">
        <f>'Monthly'!BJ68</f>
      </c>
      <c r="H54" s="34">
        <f>'Monthly'!BV68</f>
      </c>
      <c r="I54" s="34">
        <f>'Monthly'!CH68</f>
      </c>
    </row>
  </sheetData>
  <mergeCells count="8">
    <mergeCell ref="A2:B2"/>
    <mergeCell ref="A11:B11"/>
    <mergeCell ref="A18:B18"/>
    <mergeCell ref="A27:B27"/>
    <mergeCell ref="A32:B32"/>
    <mergeCell ref="A37:B37"/>
    <mergeCell ref="A42:B42"/>
    <mergeCell ref="A51:B51"/>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AD54"/>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30" width="15" customWidth="1"/>
  </cols>
  <sheetData>
    <row r="1" ht="28" customHeight="1" spans="1:30" s="30" customFormat="1" x14ac:dyDescent="0.25">
      <c r="A1" s="30" t="s">
        <v>56</v>
      </c>
      <c r="B1" s="30" t="s">
        <v>57</v>
      </c>
      <c r="C1" s="30" t="s">
        <v>111</v>
      </c>
      <c r="D1" s="30" t="s">
        <v>112</v>
      </c>
      <c r="E1" s="30" t="s">
        <v>113</v>
      </c>
      <c r="F1" s="30" t="s">
        <v>114</v>
      </c>
      <c r="G1" s="30" t="s">
        <v>115</v>
      </c>
      <c r="H1" s="30" t="s">
        <v>116</v>
      </c>
      <c r="I1" s="30" t="s">
        <v>117</v>
      </c>
      <c r="J1" s="30" t="s">
        <v>118</v>
      </c>
      <c r="K1" s="30" t="s">
        <v>119</v>
      </c>
      <c r="L1" s="30" t="s">
        <v>120</v>
      </c>
      <c r="M1" s="30" t="s">
        <v>121</v>
      </c>
      <c r="N1" s="30" t="s">
        <v>122</v>
      </c>
      <c r="O1" s="30" t="s">
        <v>123</v>
      </c>
      <c r="P1" s="30" t="s">
        <v>124</v>
      </c>
      <c r="Q1" s="30" t="s">
        <v>125</v>
      </c>
      <c r="R1" s="30" t="s">
        <v>126</v>
      </c>
      <c r="S1" s="30" t="s">
        <v>127</v>
      </c>
      <c r="T1" s="30" t="s">
        <v>128</v>
      </c>
      <c r="U1" s="30" t="s">
        <v>129</v>
      </c>
      <c r="V1" s="30" t="s">
        <v>130</v>
      </c>
      <c r="W1" s="30" t="s">
        <v>131</v>
      </c>
      <c r="X1" s="30" t="s">
        <v>132</v>
      </c>
      <c r="Y1" s="30" t="s">
        <v>133</v>
      </c>
      <c r="Z1" s="30" t="s">
        <v>134</v>
      </c>
      <c r="AA1" s="30" t="s">
        <v>135</v>
      </c>
      <c r="AB1" s="30" t="s">
        <v>136</v>
      </c>
      <c r="AC1" s="30" t="s">
        <v>137</v>
      </c>
      <c r="AD1" s="30" t="s">
        <v>138</v>
      </c>
    </row>
    <row r="2" spans="1:2" s="31" customFormat="1" x14ac:dyDescent="0.25">
      <c r="A2" s="31" t="s">
        <v>65</v>
      </c>
      <c r="B2" s="31"/>
    </row>
    <row r="3" spans="1:30" x14ac:dyDescent="0.25">
      <c r="A3" t="s">
        <v>66</v>
      </c>
      <c r="B3" s="32">
        <f>SUM(C3:AD3)</f>
      </c>
      <c r="C3" s="32">
        <f>SUM('Monthly'!C3:E3)</f>
      </c>
      <c r="D3" s="32">
        <f>SUM('Monthly'!F3:H3)</f>
      </c>
      <c r="E3" s="32">
        <f>SUM('Monthly'!I3:K3)</f>
      </c>
      <c r="F3" s="32">
        <f>SUM('Monthly'!L3:N3)</f>
      </c>
      <c r="G3" s="32">
        <f>SUM('Monthly'!O3:Q3)</f>
      </c>
      <c r="H3" s="32">
        <f>SUM('Monthly'!R3:T3)</f>
      </c>
      <c r="I3" s="32">
        <f>SUM('Monthly'!U3:W3)</f>
      </c>
      <c r="J3" s="32">
        <f>SUM('Monthly'!X3:Z3)</f>
      </c>
      <c r="K3" s="32">
        <f>SUM('Monthly'!AA3:AC3)</f>
      </c>
      <c r="L3" s="32">
        <f>SUM('Monthly'!AD3:AF3)</f>
      </c>
      <c r="M3" s="32">
        <f>SUM('Monthly'!AG3:AI3)</f>
      </c>
      <c r="N3" s="32">
        <f>SUM('Monthly'!AJ3:AL3)</f>
      </c>
      <c r="O3" s="32">
        <f>SUM('Monthly'!AM3:AO3)</f>
      </c>
      <c r="P3" s="32">
        <f>SUM('Monthly'!AP3:AR3)</f>
      </c>
      <c r="Q3" s="32">
        <f>SUM('Monthly'!AS3:AU3)</f>
      </c>
      <c r="R3" s="32">
        <f>SUM('Monthly'!AV3:AX3)</f>
      </c>
      <c r="S3" s="32">
        <f>SUM('Monthly'!AY3:BA3)</f>
      </c>
      <c r="T3" s="32">
        <f>SUM('Monthly'!BB3:BD3)</f>
      </c>
      <c r="U3" s="32">
        <f>SUM('Monthly'!BE3:BG3)</f>
      </c>
      <c r="V3" s="32">
        <f>SUM('Monthly'!BH3:BJ3)</f>
      </c>
      <c r="W3" s="32">
        <f>SUM('Monthly'!BK3:BM3)</f>
      </c>
      <c r="X3" s="32">
        <f>SUM('Monthly'!BN3:BP3)</f>
      </c>
      <c r="Y3" s="32">
        <f>SUM('Monthly'!BQ3:BS3)</f>
      </c>
      <c r="Z3" s="32">
        <f>SUM('Monthly'!BT3:BV3)</f>
      </c>
      <c r="AA3" s="32">
        <f>SUM('Monthly'!BW3:BY3)</f>
      </c>
      <c r="AB3" s="32">
        <f>SUM('Monthly'!BZ3:CB3)</f>
      </c>
      <c r="AC3" s="32">
        <f>SUM('Monthly'!CC3:CE3)</f>
      </c>
      <c r="AD3" s="32">
        <f>SUM('Monthly'!CF3:CH3)</f>
      </c>
    </row>
    <row r="4" spans="1:30" s="33" customFormat="1" x14ac:dyDescent="0.25">
      <c r="A4" s="33" t="s">
        <v>67</v>
      </c>
      <c r="B4" s="34">
        <f>SUM(C4:AD4)</f>
      </c>
      <c r="C4" s="34">
        <f>SUM('Monthly'!C4:E4)</f>
      </c>
      <c r="D4" s="34">
        <f>SUM('Monthly'!F4:H4)</f>
      </c>
      <c r="E4" s="34">
        <f>SUM('Monthly'!I4:K4)</f>
      </c>
      <c r="F4" s="34">
        <f>SUM('Monthly'!L4:N4)</f>
      </c>
      <c r="G4" s="34">
        <f>SUM('Monthly'!O4:Q4)</f>
      </c>
      <c r="H4" s="34">
        <f>SUM('Monthly'!R4:T4)</f>
      </c>
      <c r="I4" s="34">
        <f>SUM('Monthly'!U4:W4)</f>
      </c>
      <c r="J4" s="34">
        <f>SUM('Monthly'!X4:Z4)</f>
      </c>
      <c r="K4" s="34">
        <f>SUM('Monthly'!AA4:AC4)</f>
      </c>
      <c r="L4" s="34">
        <f>SUM('Monthly'!AD4:AF4)</f>
      </c>
      <c r="M4" s="34">
        <f>SUM('Monthly'!AG4:AI4)</f>
      </c>
      <c r="N4" s="34">
        <f>SUM('Monthly'!AJ4:AL4)</f>
      </c>
      <c r="O4" s="34">
        <f>SUM('Monthly'!AM4:AO4)</f>
      </c>
      <c r="P4" s="34">
        <f>SUM('Monthly'!AP4:AR4)</f>
      </c>
      <c r="Q4" s="34">
        <f>SUM('Monthly'!AS4:AU4)</f>
      </c>
      <c r="R4" s="34">
        <f>SUM('Monthly'!AV4:AX4)</f>
      </c>
      <c r="S4" s="34">
        <f>SUM('Monthly'!AY4:BA4)</f>
      </c>
      <c r="T4" s="34">
        <f>SUM('Monthly'!BB4:BD4)</f>
      </c>
      <c r="U4" s="34">
        <f>SUM('Monthly'!BE4:BG4)</f>
      </c>
      <c r="V4" s="34">
        <f>SUM('Monthly'!BH4:BJ4)</f>
      </c>
      <c r="W4" s="34">
        <f>SUM('Monthly'!BK4:BM4)</f>
      </c>
      <c r="X4" s="34">
        <f>SUM('Monthly'!BN4:BP4)</f>
      </c>
      <c r="Y4" s="34">
        <f>SUM('Monthly'!BQ4:BS4)</f>
      </c>
      <c r="Z4" s="34">
        <f>SUM('Monthly'!BT4:BV4)</f>
      </c>
      <c r="AA4" s="34">
        <f>SUM('Monthly'!BW4:BY4)</f>
      </c>
      <c r="AB4" s="34">
        <f>SUM('Monthly'!BZ4:CB4)</f>
      </c>
      <c r="AC4" s="34">
        <f>SUM('Monthly'!CC4:CE4)</f>
      </c>
      <c r="AD4" s="34">
        <f>SUM('Monthly'!CF4:CH4)</f>
      </c>
    </row>
    <row r="5" spans="1:30" x14ac:dyDescent="0.25">
      <c r="A5" t="s">
        <v>68</v>
      </c>
      <c r="B5" s="32">
        <f>SUM(C5:AD5)</f>
      </c>
      <c r="C5" s="32">
        <f>SUM('Monthly'!C5:E5)</f>
      </c>
      <c r="D5" s="32">
        <f>SUM('Monthly'!F5:H5)</f>
      </c>
      <c r="E5" s="32">
        <f>SUM('Monthly'!I5:K5)</f>
      </c>
      <c r="F5" s="32">
        <f>SUM('Monthly'!L5:N5)</f>
      </c>
      <c r="G5" s="32">
        <f>SUM('Monthly'!O5:Q5)</f>
      </c>
      <c r="H5" s="32">
        <f>SUM('Monthly'!R5:T5)</f>
      </c>
      <c r="I5" s="32">
        <f>SUM('Monthly'!U5:W5)</f>
      </c>
      <c r="J5" s="32">
        <f>SUM('Monthly'!X5:Z5)</f>
      </c>
      <c r="K5" s="32">
        <f>SUM('Monthly'!AA5:AC5)</f>
      </c>
      <c r="L5" s="32">
        <f>SUM('Monthly'!AD5:AF5)</f>
      </c>
      <c r="M5" s="32">
        <f>SUM('Monthly'!AG5:AI5)</f>
      </c>
      <c r="N5" s="32">
        <f>SUM('Monthly'!AJ5:AL5)</f>
      </c>
      <c r="O5" s="32">
        <f>SUM('Monthly'!AM5:AO5)</f>
      </c>
      <c r="P5" s="32">
        <f>SUM('Monthly'!AP5:AR5)</f>
      </c>
      <c r="Q5" s="32">
        <f>SUM('Monthly'!AS5:AU5)</f>
      </c>
      <c r="R5" s="32">
        <f>SUM('Monthly'!AV5:AX5)</f>
      </c>
      <c r="S5" s="32">
        <f>SUM('Monthly'!AY5:BA5)</f>
      </c>
      <c r="T5" s="32">
        <f>SUM('Monthly'!BB5:BD5)</f>
      </c>
      <c r="U5" s="32">
        <f>SUM('Monthly'!BE5:BG5)</f>
      </c>
      <c r="V5" s="32">
        <f>SUM('Monthly'!BH5:BJ5)</f>
      </c>
      <c r="W5" s="32">
        <f>SUM('Monthly'!BK5:BM5)</f>
      </c>
      <c r="X5" s="32">
        <f>SUM('Monthly'!BN5:BP5)</f>
      </c>
      <c r="Y5" s="32">
        <f>SUM('Monthly'!BQ5:BS5)</f>
      </c>
      <c r="Z5" s="32">
        <f>SUM('Monthly'!BT5:BV5)</f>
      </c>
      <c r="AA5" s="32">
        <f>SUM('Monthly'!BW5:BY5)</f>
      </c>
      <c r="AB5" s="32">
        <f>SUM('Monthly'!BZ5:CB5)</f>
      </c>
      <c r="AC5" s="32">
        <f>SUM('Monthly'!CC5:CE5)</f>
      </c>
      <c r="AD5" s="32">
        <f>SUM('Monthly'!CF5:CH5)</f>
      </c>
    </row>
    <row r="6" spans="1:30" s="33" customFormat="1" x14ac:dyDescent="0.25">
      <c r="A6" s="33" t="s">
        <v>69</v>
      </c>
      <c r="B6" s="34">
        <f>SUM(C6:AD6)</f>
      </c>
      <c r="C6" s="34">
        <f>SUM('Monthly'!C34:E34)</f>
      </c>
      <c r="D6" s="34">
        <f>SUM('Monthly'!F34:H34)</f>
      </c>
      <c r="E6" s="34">
        <f>SUM('Monthly'!I34:K34)</f>
      </c>
      <c r="F6" s="34">
        <f>SUM('Monthly'!L34:N34)</f>
      </c>
      <c r="G6" s="34">
        <f>SUM('Monthly'!O34:Q34)</f>
      </c>
      <c r="H6" s="34">
        <f>SUM('Monthly'!R34:T34)</f>
      </c>
      <c r="I6" s="34">
        <f>SUM('Monthly'!U34:W34)</f>
      </c>
      <c r="J6" s="34">
        <f>SUM('Monthly'!X34:Z34)</f>
      </c>
      <c r="K6" s="34">
        <f>SUM('Monthly'!AA34:AC34)</f>
      </c>
      <c r="L6" s="34">
        <f>SUM('Monthly'!AD34:AF34)</f>
      </c>
      <c r="M6" s="34">
        <f>SUM('Monthly'!AG34:AI34)</f>
      </c>
      <c r="N6" s="34">
        <f>SUM('Monthly'!AJ34:AL34)</f>
      </c>
      <c r="O6" s="34">
        <f>SUM('Monthly'!AM34:AO34)</f>
      </c>
      <c r="P6" s="34">
        <f>SUM('Monthly'!AP34:AR34)</f>
      </c>
      <c r="Q6" s="34">
        <f>SUM('Monthly'!AS34:AU34)</f>
      </c>
      <c r="R6" s="34">
        <f>SUM('Monthly'!AV34:AX34)</f>
      </c>
      <c r="S6" s="34">
        <f>SUM('Monthly'!AY34:BA34)</f>
      </c>
      <c r="T6" s="34">
        <f>SUM('Monthly'!BB34:BD34)</f>
      </c>
      <c r="U6" s="34">
        <f>SUM('Monthly'!BE34:BG34)</f>
      </c>
      <c r="V6" s="34">
        <f>SUM('Monthly'!BH34:BJ34)</f>
      </c>
      <c r="W6" s="34">
        <f>SUM('Monthly'!BK34:BM34)</f>
      </c>
      <c r="X6" s="34">
        <f>SUM('Monthly'!BN34:BP34)</f>
      </c>
      <c r="Y6" s="34">
        <f>SUM('Monthly'!BQ34:BS34)</f>
      </c>
      <c r="Z6" s="34">
        <f>SUM('Monthly'!BT34:BV34)</f>
      </c>
      <c r="AA6" s="34">
        <f>SUM('Monthly'!BW34:BY34)</f>
      </c>
      <c r="AB6" s="34">
        <f>SUM('Monthly'!BZ34:CB34)</f>
      </c>
      <c r="AC6" s="34">
        <f>SUM('Monthly'!CC34:CE34)</f>
      </c>
      <c r="AD6" s="34">
        <f>SUM('Monthly'!CF34:CH34)</f>
      </c>
    </row>
    <row r="7" spans="1:30" x14ac:dyDescent="0.25">
      <c r="A7" t="s">
        <v>70</v>
      </c>
      <c r="B7" s="32">
        <f>SUM(C7:AD7)</f>
      </c>
      <c r="C7" s="32">
        <f>SUM('Monthly'!C7:E7)</f>
      </c>
      <c r="D7" s="32">
        <f>SUM('Monthly'!F7:H7)</f>
      </c>
      <c r="E7" s="32">
        <f>SUM('Monthly'!I7:K7)</f>
      </c>
      <c r="F7" s="32">
        <f>SUM('Monthly'!L7:N7)</f>
      </c>
      <c r="G7" s="32">
        <f>SUM('Monthly'!O7:Q7)</f>
      </c>
      <c r="H7" s="32">
        <f>SUM('Monthly'!R7:T7)</f>
      </c>
      <c r="I7" s="32">
        <f>SUM('Monthly'!U7:W7)</f>
      </c>
      <c r="J7" s="32">
        <f>SUM('Monthly'!X7:Z7)</f>
      </c>
      <c r="K7" s="32">
        <f>SUM('Monthly'!AA7:AC7)</f>
      </c>
      <c r="L7" s="32">
        <f>SUM('Monthly'!AD7:AF7)</f>
      </c>
      <c r="M7" s="32">
        <f>SUM('Monthly'!AG7:AI7)</f>
      </c>
      <c r="N7" s="32">
        <f>SUM('Monthly'!AJ7:AL7)</f>
      </c>
      <c r="O7" s="32">
        <f>SUM('Monthly'!AM7:AO7)</f>
      </c>
      <c r="P7" s="32">
        <f>SUM('Monthly'!AP7:AR7)</f>
      </c>
      <c r="Q7" s="32">
        <f>SUM('Monthly'!AS7:AU7)</f>
      </c>
      <c r="R7" s="32">
        <f>SUM('Monthly'!AV7:AX7)</f>
      </c>
      <c r="S7" s="32">
        <f>SUM('Monthly'!AY7:BA7)</f>
      </c>
      <c r="T7" s="32">
        <f>SUM('Monthly'!BB7:BD7)</f>
      </c>
      <c r="U7" s="32">
        <f>SUM('Monthly'!BE7:BG7)</f>
      </c>
      <c r="V7" s="32">
        <f>SUM('Monthly'!BH7:BJ7)</f>
      </c>
      <c r="W7" s="32">
        <f>SUM('Monthly'!BK7:BM7)</f>
      </c>
      <c r="X7" s="32">
        <f>SUM('Monthly'!BN7:BP7)</f>
      </c>
      <c r="Y7" s="32">
        <f>SUM('Monthly'!BQ7:BS7)</f>
      </c>
      <c r="Z7" s="32">
        <f>SUM('Monthly'!BT7:BV7)</f>
      </c>
      <c r="AA7" s="32">
        <f>SUM('Monthly'!BW7:BY7)</f>
      </c>
      <c r="AB7" s="32">
        <f>SUM('Monthly'!BZ7:CB7)</f>
      </c>
      <c r="AC7" s="32">
        <f>SUM('Monthly'!CC7:CE7)</f>
      </c>
      <c r="AD7" s="32">
        <f>SUM('Monthly'!CF7:CH7)</f>
      </c>
    </row>
    <row r="8" spans="1:30" s="33" customFormat="1" x14ac:dyDescent="0.25">
      <c r="A8" s="33" t="s">
        <v>71</v>
      </c>
      <c r="B8" s="34">
        <f>SUM(C8:AD8)</f>
      </c>
      <c r="C8" s="34">
        <f>SUM('Monthly'!C8:E8)</f>
      </c>
      <c r="D8" s="34">
        <f>SUM('Monthly'!F8:H8)</f>
      </c>
      <c r="E8" s="34">
        <f>SUM('Monthly'!I8:K8)</f>
      </c>
      <c r="F8" s="34">
        <f>SUM('Monthly'!L8:N8)</f>
      </c>
      <c r="G8" s="34">
        <f>SUM('Monthly'!O8:Q8)</f>
      </c>
      <c r="H8" s="34">
        <f>SUM('Monthly'!R8:T8)</f>
      </c>
      <c r="I8" s="34">
        <f>SUM('Monthly'!U8:W8)</f>
      </c>
      <c r="J8" s="34">
        <f>SUM('Monthly'!X8:Z8)</f>
      </c>
      <c r="K8" s="34">
        <f>SUM('Monthly'!AA8:AC8)</f>
      </c>
      <c r="L8" s="34">
        <f>SUM('Monthly'!AD8:AF8)</f>
      </c>
      <c r="M8" s="34">
        <f>SUM('Monthly'!AG8:AI8)</f>
      </c>
      <c r="N8" s="34">
        <f>SUM('Monthly'!AJ8:AL8)</f>
      </c>
      <c r="O8" s="34">
        <f>SUM('Monthly'!AM8:AO8)</f>
      </c>
      <c r="P8" s="34">
        <f>SUM('Monthly'!AP8:AR8)</f>
      </c>
      <c r="Q8" s="34">
        <f>SUM('Monthly'!AS8:AU8)</f>
      </c>
      <c r="R8" s="34">
        <f>SUM('Monthly'!AV8:AX8)</f>
      </c>
      <c r="S8" s="34">
        <f>SUM('Monthly'!AY8:BA8)</f>
      </c>
      <c r="T8" s="34">
        <f>SUM('Monthly'!BB8:BD8)</f>
      </c>
      <c r="U8" s="34">
        <f>SUM('Monthly'!BE8:BG8)</f>
      </c>
      <c r="V8" s="34">
        <f>SUM('Monthly'!BH8:BJ8)</f>
      </c>
      <c r="W8" s="34">
        <f>SUM('Monthly'!BK8:BM8)</f>
      </c>
      <c r="X8" s="34">
        <f>SUM('Monthly'!BN8:BP8)</f>
      </c>
      <c r="Y8" s="34">
        <f>SUM('Monthly'!BQ8:BS8)</f>
      </c>
      <c r="Z8" s="34">
        <f>SUM('Monthly'!BT8:BV8)</f>
      </c>
      <c r="AA8" s="34">
        <f>SUM('Monthly'!BW8:BY8)</f>
      </c>
      <c r="AB8" s="34">
        <f>SUM('Monthly'!BZ8:CB8)</f>
      </c>
      <c r="AC8" s="34">
        <f>SUM('Monthly'!CC8:CE8)</f>
      </c>
      <c r="AD8" s="34">
        <f>SUM('Monthly'!CF8:CH8)</f>
      </c>
    </row>
    <row r="9" spans="1:30" s="35" customFormat="1" x14ac:dyDescent="0.25">
      <c r="A9" s="35" t="s">
        <v>72</v>
      </c>
      <c r="B9" s="36">
        <f>SUM(C9:AD9)</f>
      </c>
      <c r="C9" s="36">
        <f>SUM('Monthly'!C9:E9)</f>
      </c>
      <c r="D9" s="36">
        <f>SUM('Monthly'!F9:H9)</f>
      </c>
      <c r="E9" s="36">
        <f>SUM('Monthly'!I9:K9)</f>
      </c>
      <c r="F9" s="36">
        <f>SUM('Monthly'!L9:N9)</f>
      </c>
      <c r="G9" s="36">
        <f>SUM('Monthly'!O9:Q9)</f>
      </c>
      <c r="H9" s="36">
        <f>SUM('Monthly'!R9:T9)</f>
      </c>
      <c r="I9" s="36">
        <f>SUM('Monthly'!U9:W9)</f>
      </c>
      <c r="J9" s="36">
        <f>SUM('Monthly'!X9:Z9)</f>
      </c>
      <c r="K9" s="36">
        <f>SUM('Monthly'!AA9:AC9)</f>
      </c>
      <c r="L9" s="36">
        <f>SUM('Monthly'!AD9:AF9)</f>
      </c>
      <c r="M9" s="36">
        <f>SUM('Monthly'!AG9:AI9)</f>
      </c>
      <c r="N9" s="36">
        <f>SUM('Monthly'!AJ9:AL9)</f>
      </c>
      <c r="O9" s="36">
        <f>SUM('Monthly'!AM9:AO9)</f>
      </c>
      <c r="P9" s="36">
        <f>SUM('Monthly'!AP9:AR9)</f>
      </c>
      <c r="Q9" s="36">
        <f>SUM('Monthly'!AS9:AU9)</f>
      </c>
      <c r="R9" s="36">
        <f>SUM('Monthly'!AV9:AX9)</f>
      </c>
      <c r="S9" s="36">
        <f>SUM('Monthly'!AY9:BA9)</f>
      </c>
      <c r="T9" s="36">
        <f>SUM('Monthly'!BB9:BD9)</f>
      </c>
      <c r="U9" s="36">
        <f>SUM('Monthly'!BE9:BG9)</f>
      </c>
      <c r="V9" s="36">
        <f>SUM('Monthly'!BH9:BJ9)</f>
      </c>
      <c r="W9" s="36">
        <f>SUM('Monthly'!BK9:BM9)</f>
      </c>
      <c r="X9" s="36">
        <f>SUM('Monthly'!BN9:BP9)</f>
      </c>
      <c r="Y9" s="36">
        <f>SUM('Monthly'!BQ9:BS9)</f>
      </c>
      <c r="Z9" s="36">
        <f>SUM('Monthly'!BT9:BV9)</f>
      </c>
      <c r="AA9" s="36">
        <f>SUM('Monthly'!BW9:BY9)</f>
      </c>
      <c r="AB9" s="36">
        <f>SUM('Monthly'!BZ9:CB9)</f>
      </c>
      <c r="AC9" s="36">
        <f>SUM('Monthly'!CC9:CE9)</f>
      </c>
      <c r="AD9" s="36">
        <f>SUM('Monthly'!CF9:CH9)</f>
      </c>
    </row>
    <row r="10" spans="1:1" x14ac:dyDescent="0.25">
      <c r="A10" t="s">
        <v>73</v>
      </c>
    </row>
    <row r="11" spans="1:2" s="31" customFormat="1" x14ac:dyDescent="0.25">
      <c r="A11" s="31" t="s">
        <v>74</v>
      </c>
      <c r="B11" s="31"/>
    </row>
    <row r="12" spans="1:30" s="33" customFormat="1" x14ac:dyDescent="0.25">
      <c r="A12" s="33" t="s">
        <v>75</v>
      </c>
      <c r="B12" s="34">
        <f>SUM(C12:AD12)</f>
      </c>
      <c r="C12" s="34">
        <f>SUM('Monthly'!C12:E12)</f>
      </c>
      <c r="D12" s="34">
        <f>SUM('Monthly'!F12:H12)</f>
      </c>
      <c r="E12" s="34">
        <f>SUM('Monthly'!I12:K12)</f>
      </c>
      <c r="F12" s="34">
        <f>SUM('Monthly'!L12:N12)</f>
      </c>
      <c r="G12" s="34">
        <f>SUM('Monthly'!O12:Q12)</f>
      </c>
      <c r="H12" s="34">
        <f>SUM('Monthly'!R12:T12)</f>
      </c>
      <c r="I12" s="34">
        <f>SUM('Monthly'!U12:W12)</f>
      </c>
      <c r="J12" s="34">
        <f>SUM('Monthly'!X12:Z12)</f>
      </c>
      <c r="K12" s="34">
        <f>SUM('Monthly'!AA12:AC12)</f>
      </c>
      <c r="L12" s="34">
        <f>SUM('Monthly'!AD12:AF12)</f>
      </c>
      <c r="M12" s="34">
        <f>SUM('Monthly'!AG12:AI12)</f>
      </c>
      <c r="N12" s="34">
        <f>SUM('Monthly'!AJ12:AL12)</f>
      </c>
      <c r="O12" s="34">
        <f>SUM('Monthly'!AM12:AO12)</f>
      </c>
      <c r="P12" s="34">
        <f>SUM('Monthly'!AP12:AR12)</f>
      </c>
      <c r="Q12" s="34">
        <f>SUM('Monthly'!AS12:AU12)</f>
      </c>
      <c r="R12" s="34">
        <f>SUM('Monthly'!AV12:AX12)</f>
      </c>
      <c r="S12" s="34">
        <f>SUM('Monthly'!AY12:BA12)</f>
      </c>
      <c r="T12" s="34">
        <f>SUM('Monthly'!BB12:BD12)</f>
      </c>
      <c r="U12" s="34">
        <f>SUM('Monthly'!BE12:BG12)</f>
      </c>
      <c r="V12" s="34">
        <f>SUM('Monthly'!BH12:BJ12)</f>
      </c>
      <c r="W12" s="34">
        <f>SUM('Monthly'!BK12:BM12)</f>
      </c>
      <c r="X12" s="34">
        <f>SUM('Monthly'!BN12:BP12)</f>
      </c>
      <c r="Y12" s="34">
        <f>SUM('Monthly'!BQ12:BS12)</f>
      </c>
      <c r="Z12" s="34">
        <f>SUM('Monthly'!BT12:BV12)</f>
      </c>
      <c r="AA12" s="34">
        <f>SUM('Monthly'!BW12:BY12)</f>
      </c>
      <c r="AB12" s="34">
        <f>SUM('Monthly'!BZ12:CB12)</f>
      </c>
      <c r="AC12" s="34">
        <f>SUM('Monthly'!CC12:CE12)</f>
      </c>
      <c r="AD12" s="34">
        <f>SUM('Monthly'!CF12:CH12)</f>
      </c>
    </row>
    <row r="13" spans="1:30" x14ac:dyDescent="0.25">
      <c r="A13" t="s">
        <v>76</v>
      </c>
      <c r="B13" s="32">
        <f>SUM(C13:AD13)</f>
      </c>
      <c r="C13" s="32">
        <f>SUM('Monthly'!C13:E13)</f>
      </c>
      <c r="D13" s="32">
        <f>SUM('Monthly'!F13:H13)</f>
      </c>
      <c r="E13" s="32">
        <f>SUM('Monthly'!I13:K13)</f>
      </c>
      <c r="F13" s="32">
        <f>SUM('Monthly'!L13:N13)</f>
      </c>
      <c r="G13" s="32">
        <f>SUM('Monthly'!O13:Q13)</f>
      </c>
      <c r="H13" s="32">
        <f>SUM('Monthly'!R13:T13)</f>
      </c>
      <c r="I13" s="32">
        <f>SUM('Monthly'!U13:W13)</f>
      </c>
      <c r="J13" s="32">
        <f>SUM('Monthly'!X13:Z13)</f>
      </c>
      <c r="K13" s="32">
        <f>SUM('Monthly'!AA13:AC13)</f>
      </c>
      <c r="L13" s="32">
        <f>SUM('Monthly'!AD13:AF13)</f>
      </c>
      <c r="M13" s="32">
        <f>SUM('Monthly'!AG13:AI13)</f>
      </c>
      <c r="N13" s="32">
        <f>SUM('Monthly'!AJ13:AL13)</f>
      </c>
      <c r="O13" s="32">
        <f>SUM('Monthly'!AM13:AO13)</f>
      </c>
      <c r="P13" s="32">
        <f>SUM('Monthly'!AP13:AR13)</f>
      </c>
      <c r="Q13" s="32">
        <f>SUM('Monthly'!AS13:AU13)</f>
      </c>
      <c r="R13" s="32">
        <f>SUM('Monthly'!AV13:AX13)</f>
      </c>
      <c r="S13" s="32">
        <f>SUM('Monthly'!AY13:BA13)</f>
      </c>
      <c r="T13" s="32">
        <f>SUM('Monthly'!BB13:BD13)</f>
      </c>
      <c r="U13" s="32">
        <f>SUM('Monthly'!BE13:BG13)</f>
      </c>
      <c r="V13" s="32">
        <f>SUM('Monthly'!BH13:BJ13)</f>
      </c>
      <c r="W13" s="32">
        <f>SUM('Monthly'!BK13:BM13)</f>
      </c>
      <c r="X13" s="32">
        <f>SUM('Monthly'!BN13:BP13)</f>
      </c>
      <c r="Y13" s="32">
        <f>SUM('Monthly'!BQ13:BS13)</f>
      </c>
      <c r="Z13" s="32">
        <f>SUM('Monthly'!BT13:BV13)</f>
      </c>
      <c r="AA13" s="32">
        <f>SUM('Monthly'!BW13:BY13)</f>
      </c>
      <c r="AB13" s="32">
        <f>SUM('Monthly'!BZ13:CB13)</f>
      </c>
      <c r="AC13" s="32">
        <f>SUM('Monthly'!CC13:CE13)</f>
      </c>
      <c r="AD13" s="32">
        <f>SUM('Monthly'!CF13:CH13)</f>
      </c>
    </row>
    <row r="14" spans="1:30" s="33" customFormat="1" x14ac:dyDescent="0.25">
      <c r="A14" s="33" t="s">
        <v>77</v>
      </c>
      <c r="B14" s="34">
        <f>SUM(C14:AD14)</f>
      </c>
      <c r="C14" s="34">
        <f>SUM('Monthly'!C14:E14)</f>
      </c>
      <c r="D14" s="34">
        <f>SUM('Monthly'!F14:H14)</f>
      </c>
      <c r="E14" s="34">
        <f>SUM('Monthly'!I14:K14)</f>
      </c>
      <c r="F14" s="34">
        <f>SUM('Monthly'!L14:N14)</f>
      </c>
      <c r="G14" s="34">
        <f>SUM('Monthly'!O14:Q14)</f>
      </c>
      <c r="H14" s="34">
        <f>SUM('Monthly'!R14:T14)</f>
      </c>
      <c r="I14" s="34">
        <f>SUM('Monthly'!U14:W14)</f>
      </c>
      <c r="J14" s="34">
        <f>SUM('Monthly'!X14:Z14)</f>
      </c>
      <c r="K14" s="34">
        <f>SUM('Monthly'!AA14:AC14)</f>
      </c>
      <c r="L14" s="34">
        <f>SUM('Monthly'!AD14:AF14)</f>
      </c>
      <c r="M14" s="34">
        <f>SUM('Monthly'!AG14:AI14)</f>
      </c>
      <c r="N14" s="34">
        <f>SUM('Monthly'!AJ14:AL14)</f>
      </c>
      <c r="O14" s="34">
        <f>SUM('Monthly'!AM14:AO14)</f>
      </c>
      <c r="P14" s="34">
        <f>SUM('Monthly'!AP14:AR14)</f>
      </c>
      <c r="Q14" s="34">
        <f>SUM('Monthly'!AS14:AU14)</f>
      </c>
      <c r="R14" s="34">
        <f>SUM('Monthly'!AV14:AX14)</f>
      </c>
      <c r="S14" s="34">
        <f>SUM('Monthly'!AY14:BA14)</f>
      </c>
      <c r="T14" s="34">
        <f>SUM('Monthly'!BB14:BD14)</f>
      </c>
      <c r="U14" s="34">
        <f>SUM('Monthly'!BE14:BG14)</f>
      </c>
      <c r="V14" s="34">
        <f>SUM('Monthly'!BH14:BJ14)</f>
      </c>
      <c r="W14" s="34">
        <f>SUM('Monthly'!BK14:BM14)</f>
      </c>
      <c r="X14" s="34">
        <f>SUM('Monthly'!BN14:BP14)</f>
      </c>
      <c r="Y14" s="34">
        <f>SUM('Monthly'!BQ14:BS14)</f>
      </c>
      <c r="Z14" s="34">
        <f>SUM('Monthly'!BT14:BV14)</f>
      </c>
      <c r="AA14" s="34">
        <f>SUM('Monthly'!BW14:BY14)</f>
      </c>
      <c r="AB14" s="34">
        <f>SUM('Monthly'!BZ14:CB14)</f>
      </c>
      <c r="AC14" s="34">
        <f>SUM('Monthly'!CC14:CE14)</f>
      </c>
      <c r="AD14" s="34">
        <f>SUM('Monthly'!CF14:CH14)</f>
      </c>
    </row>
    <row r="15" spans="1:30" x14ac:dyDescent="0.25">
      <c r="A15" t="s">
        <v>78</v>
      </c>
      <c r="B15" s="32">
        <f>SUM(C15:AD15)</f>
      </c>
      <c r="C15" s="32">
        <f>SUM('Monthly'!C15:E15)</f>
      </c>
      <c r="D15" s="32">
        <f>SUM('Monthly'!F15:H15)</f>
      </c>
      <c r="E15" s="32">
        <f>SUM('Monthly'!I15:K15)</f>
      </c>
      <c r="F15" s="32">
        <f>SUM('Monthly'!L15:N15)</f>
      </c>
      <c r="G15" s="32">
        <f>SUM('Monthly'!O15:Q15)</f>
      </c>
      <c r="H15" s="32">
        <f>SUM('Monthly'!R15:T15)</f>
      </c>
      <c r="I15" s="32">
        <f>SUM('Monthly'!U15:W15)</f>
      </c>
      <c r="J15" s="32">
        <f>SUM('Monthly'!X15:Z15)</f>
      </c>
      <c r="K15" s="32">
        <f>SUM('Monthly'!AA15:AC15)</f>
      </c>
      <c r="L15" s="32">
        <f>SUM('Monthly'!AD15:AF15)</f>
      </c>
      <c r="M15" s="32">
        <f>SUM('Monthly'!AG15:AI15)</f>
      </c>
      <c r="N15" s="32">
        <f>SUM('Monthly'!AJ15:AL15)</f>
      </c>
      <c r="O15" s="32">
        <f>SUM('Monthly'!AM15:AO15)</f>
      </c>
      <c r="P15" s="32">
        <f>SUM('Monthly'!AP15:AR15)</f>
      </c>
      <c r="Q15" s="32">
        <f>SUM('Monthly'!AS15:AU15)</f>
      </c>
      <c r="R15" s="32">
        <f>SUM('Monthly'!AV15:AX15)</f>
      </c>
      <c r="S15" s="32">
        <f>SUM('Monthly'!AY15:BA15)</f>
      </c>
      <c r="T15" s="32">
        <f>SUM('Monthly'!BB15:BD15)</f>
      </c>
      <c r="U15" s="32">
        <f>SUM('Monthly'!BE15:BG15)</f>
      </c>
      <c r="V15" s="32">
        <f>SUM('Monthly'!BH15:BJ15)</f>
      </c>
      <c r="W15" s="32">
        <f>SUM('Monthly'!BK15:BM15)</f>
      </c>
      <c r="X15" s="32">
        <f>SUM('Monthly'!BN15:BP15)</f>
      </c>
      <c r="Y15" s="32">
        <f>SUM('Monthly'!BQ15:BS15)</f>
      </c>
      <c r="Z15" s="32">
        <f>SUM('Monthly'!BT15:BV15)</f>
      </c>
      <c r="AA15" s="32">
        <f>SUM('Monthly'!BW15:BY15)</f>
      </c>
      <c r="AB15" s="32">
        <f>SUM('Monthly'!BZ15:CB15)</f>
      </c>
      <c r="AC15" s="32">
        <f>SUM('Monthly'!CC15:CE15)</f>
      </c>
      <c r="AD15" s="32">
        <f>SUM('Monthly'!CF15:CH15)</f>
      </c>
    </row>
    <row r="16" spans="1:30" s="35" customFormat="1" x14ac:dyDescent="0.25">
      <c r="A16" s="35" t="s">
        <v>79</v>
      </c>
      <c r="B16" s="36">
        <f>SUM(C16:AD16)</f>
      </c>
      <c r="C16" s="36">
        <f>SUM('Monthly'!C16:E16)</f>
      </c>
      <c r="D16" s="36">
        <f>SUM('Monthly'!F16:H16)</f>
      </c>
      <c r="E16" s="36">
        <f>SUM('Monthly'!I16:K16)</f>
      </c>
      <c r="F16" s="36">
        <f>SUM('Monthly'!L16:N16)</f>
      </c>
      <c r="G16" s="36">
        <f>SUM('Monthly'!O16:Q16)</f>
      </c>
      <c r="H16" s="36">
        <f>SUM('Monthly'!R16:T16)</f>
      </c>
      <c r="I16" s="36">
        <f>SUM('Monthly'!U16:W16)</f>
      </c>
      <c r="J16" s="36">
        <f>SUM('Monthly'!X16:Z16)</f>
      </c>
      <c r="K16" s="36">
        <f>SUM('Monthly'!AA16:AC16)</f>
      </c>
      <c r="L16" s="36">
        <f>SUM('Monthly'!AD16:AF16)</f>
      </c>
      <c r="M16" s="36">
        <f>SUM('Monthly'!AG16:AI16)</f>
      </c>
      <c r="N16" s="36">
        <f>SUM('Monthly'!AJ16:AL16)</f>
      </c>
      <c r="O16" s="36">
        <f>SUM('Monthly'!AM16:AO16)</f>
      </c>
      <c r="P16" s="36">
        <f>SUM('Monthly'!AP16:AR16)</f>
      </c>
      <c r="Q16" s="36">
        <f>SUM('Monthly'!AS16:AU16)</f>
      </c>
      <c r="R16" s="36">
        <f>SUM('Monthly'!AV16:AX16)</f>
      </c>
      <c r="S16" s="36">
        <f>SUM('Monthly'!AY16:BA16)</f>
      </c>
      <c r="T16" s="36">
        <f>SUM('Monthly'!BB16:BD16)</f>
      </c>
      <c r="U16" s="36">
        <f>SUM('Monthly'!BE16:BG16)</f>
      </c>
      <c r="V16" s="36">
        <f>SUM('Monthly'!BH16:BJ16)</f>
      </c>
      <c r="W16" s="36">
        <f>SUM('Monthly'!BK16:BM16)</f>
      </c>
      <c r="X16" s="36">
        <f>SUM('Monthly'!BN16:BP16)</f>
      </c>
      <c r="Y16" s="36">
        <f>SUM('Monthly'!BQ16:BS16)</f>
      </c>
      <c r="Z16" s="36">
        <f>SUM('Monthly'!BT16:BV16)</f>
      </c>
      <c r="AA16" s="36">
        <f>SUM('Monthly'!BW16:BY16)</f>
      </c>
      <c r="AB16" s="36">
        <f>SUM('Monthly'!BZ16:CB16)</f>
      </c>
      <c r="AC16" s="36">
        <f>SUM('Monthly'!CC16:CE16)</f>
      </c>
      <c r="AD16" s="36">
        <f>SUM('Monthly'!CF16:CH16)</f>
      </c>
    </row>
    <row r="17" spans="1:1" x14ac:dyDescent="0.25">
      <c r="A17" t="s">
        <v>73</v>
      </c>
    </row>
    <row r="18" spans="1:2" s="31" customFormat="1" x14ac:dyDescent="0.25">
      <c r="A18" s="31" t="s">
        <v>80</v>
      </c>
      <c r="B18" s="31"/>
    </row>
    <row r="19" spans="1:30" x14ac:dyDescent="0.25">
      <c r="A19" t="s">
        <v>81</v>
      </c>
      <c r="B19" s="32">
        <f>SUM(C19:AD19)</f>
      </c>
      <c r="C19" s="32">
        <f>SUM('Monthly'!C19:E19)</f>
      </c>
      <c r="D19" s="32">
        <f>SUM('Monthly'!F19:H19)</f>
      </c>
      <c r="E19" s="32">
        <f>SUM('Monthly'!I19:K19)</f>
      </c>
      <c r="F19" s="32">
        <f>SUM('Monthly'!L19:N19)</f>
      </c>
      <c r="G19" s="32">
        <f>SUM('Monthly'!O19:Q19)</f>
      </c>
      <c r="H19" s="32">
        <f>SUM('Monthly'!R19:T19)</f>
      </c>
      <c r="I19" s="32">
        <f>SUM('Monthly'!U19:W19)</f>
      </c>
      <c r="J19" s="32">
        <f>SUM('Monthly'!X19:Z19)</f>
      </c>
      <c r="K19" s="32">
        <f>SUM('Monthly'!AA19:AC19)</f>
      </c>
      <c r="L19" s="32">
        <f>SUM('Monthly'!AD19:AF19)</f>
      </c>
      <c r="M19" s="32">
        <f>SUM('Monthly'!AG19:AI19)</f>
      </c>
      <c r="N19" s="32">
        <f>SUM('Monthly'!AJ19:AL19)</f>
      </c>
      <c r="O19" s="32">
        <f>SUM('Monthly'!AM19:AO19)</f>
      </c>
      <c r="P19" s="32">
        <f>SUM('Monthly'!AP19:AR19)</f>
      </c>
      <c r="Q19" s="32">
        <f>SUM('Monthly'!AS19:AU19)</f>
      </c>
      <c r="R19" s="32">
        <f>SUM('Monthly'!AV19:AX19)</f>
      </c>
      <c r="S19" s="32">
        <f>SUM('Monthly'!AY19:BA19)</f>
      </c>
      <c r="T19" s="32">
        <f>SUM('Monthly'!BB19:BD19)</f>
      </c>
      <c r="U19" s="32">
        <f>SUM('Monthly'!BE19:BG19)</f>
      </c>
      <c r="V19" s="32">
        <f>SUM('Monthly'!BH19:BJ19)</f>
      </c>
      <c r="W19" s="32">
        <f>SUM('Monthly'!BK19:BM19)</f>
      </c>
      <c r="X19" s="32">
        <f>SUM('Monthly'!BN19:BP19)</f>
      </c>
      <c r="Y19" s="32">
        <f>SUM('Monthly'!BQ19:BS19)</f>
      </c>
      <c r="Z19" s="32">
        <f>SUM('Monthly'!BT19:BV19)</f>
      </c>
      <c r="AA19" s="32">
        <f>SUM('Monthly'!BW19:BY19)</f>
      </c>
      <c r="AB19" s="32">
        <f>SUM('Monthly'!BZ19:CB19)</f>
      </c>
      <c r="AC19" s="32">
        <f>SUM('Monthly'!CC19:CE19)</f>
      </c>
      <c r="AD19" s="32">
        <f>SUM('Monthly'!CF19:CH19)</f>
      </c>
    </row>
    <row r="20" spans="1:30" s="33" customFormat="1" x14ac:dyDescent="0.25">
      <c r="A20" s="33" t="s">
        <v>82</v>
      </c>
      <c r="B20" s="34">
        <f>SUM(C20:AD20)</f>
      </c>
      <c r="C20" s="34">
        <f>SUM('Monthly'!C20:E20)</f>
      </c>
      <c r="D20" s="34">
        <f>SUM('Monthly'!F20:H20)</f>
      </c>
      <c r="E20" s="34">
        <f>SUM('Monthly'!I20:K20)</f>
      </c>
      <c r="F20" s="34">
        <f>SUM('Monthly'!L20:N20)</f>
      </c>
      <c r="G20" s="34">
        <f>SUM('Monthly'!O20:Q20)</f>
      </c>
      <c r="H20" s="34">
        <f>SUM('Monthly'!R20:T20)</f>
      </c>
      <c r="I20" s="34">
        <f>SUM('Monthly'!U20:W20)</f>
      </c>
      <c r="J20" s="34">
        <f>SUM('Monthly'!X20:Z20)</f>
      </c>
      <c r="K20" s="34">
        <f>SUM('Monthly'!AA20:AC20)</f>
      </c>
      <c r="L20" s="34">
        <f>SUM('Monthly'!AD20:AF20)</f>
      </c>
      <c r="M20" s="34">
        <f>SUM('Monthly'!AG20:AI20)</f>
      </c>
      <c r="N20" s="34">
        <f>SUM('Monthly'!AJ20:AL20)</f>
      </c>
      <c r="O20" s="34">
        <f>SUM('Monthly'!AM20:AO20)</f>
      </c>
      <c r="P20" s="34">
        <f>SUM('Monthly'!AP20:AR20)</f>
      </c>
      <c r="Q20" s="34">
        <f>SUM('Monthly'!AS20:AU20)</f>
      </c>
      <c r="R20" s="34">
        <f>SUM('Monthly'!AV20:AX20)</f>
      </c>
      <c r="S20" s="34">
        <f>SUM('Monthly'!AY20:BA20)</f>
      </c>
      <c r="T20" s="34">
        <f>SUM('Monthly'!BB20:BD20)</f>
      </c>
      <c r="U20" s="34">
        <f>SUM('Monthly'!BE20:BG20)</f>
      </c>
      <c r="V20" s="34">
        <f>SUM('Monthly'!BH20:BJ20)</f>
      </c>
      <c r="W20" s="34">
        <f>SUM('Monthly'!BK20:BM20)</f>
      </c>
      <c r="X20" s="34">
        <f>SUM('Monthly'!BN20:BP20)</f>
      </c>
      <c r="Y20" s="34">
        <f>SUM('Monthly'!BQ20:BS20)</f>
      </c>
      <c r="Z20" s="34">
        <f>SUM('Monthly'!BT20:BV20)</f>
      </c>
      <c r="AA20" s="34">
        <f>SUM('Monthly'!BW20:BY20)</f>
      </c>
      <c r="AB20" s="34">
        <f>SUM('Monthly'!BZ20:CB20)</f>
      </c>
      <c r="AC20" s="34">
        <f>SUM('Monthly'!CC20:CE20)</f>
      </c>
      <c r="AD20" s="34">
        <f>SUM('Monthly'!CF20:CH20)</f>
      </c>
    </row>
    <row r="21" spans="1:30" x14ac:dyDescent="0.25">
      <c r="A21" t="s">
        <v>83</v>
      </c>
      <c r="B21" s="32">
        <f>SUM(C21:AD21)</f>
      </c>
      <c r="C21" s="32">
        <f>SUM('Monthly'!C21:E21)</f>
      </c>
      <c r="D21" s="32">
        <f>SUM('Monthly'!F21:H21)</f>
      </c>
      <c r="E21" s="32">
        <f>SUM('Monthly'!I21:K21)</f>
      </c>
      <c r="F21" s="32">
        <f>SUM('Monthly'!L21:N21)</f>
      </c>
      <c r="G21" s="32">
        <f>SUM('Monthly'!O21:Q21)</f>
      </c>
      <c r="H21" s="32">
        <f>SUM('Monthly'!R21:T21)</f>
      </c>
      <c r="I21" s="32">
        <f>SUM('Monthly'!U21:W21)</f>
      </c>
      <c r="J21" s="32">
        <f>SUM('Monthly'!X21:Z21)</f>
      </c>
      <c r="K21" s="32">
        <f>SUM('Monthly'!AA21:AC21)</f>
      </c>
      <c r="L21" s="32">
        <f>SUM('Monthly'!AD21:AF21)</f>
      </c>
      <c r="M21" s="32">
        <f>SUM('Monthly'!AG21:AI21)</f>
      </c>
      <c r="N21" s="32">
        <f>SUM('Monthly'!AJ21:AL21)</f>
      </c>
      <c r="O21" s="32">
        <f>SUM('Monthly'!AM21:AO21)</f>
      </c>
      <c r="P21" s="32">
        <f>SUM('Monthly'!AP21:AR21)</f>
      </c>
      <c r="Q21" s="32">
        <f>SUM('Monthly'!AS21:AU21)</f>
      </c>
      <c r="R21" s="32">
        <f>SUM('Monthly'!AV21:AX21)</f>
      </c>
      <c r="S21" s="32">
        <f>SUM('Monthly'!AY21:BA21)</f>
      </c>
      <c r="T21" s="32">
        <f>SUM('Monthly'!BB21:BD21)</f>
      </c>
      <c r="U21" s="32">
        <f>SUM('Monthly'!BE21:BG21)</f>
      </c>
      <c r="V21" s="32">
        <f>SUM('Monthly'!BH21:BJ21)</f>
      </c>
      <c r="W21" s="32">
        <f>SUM('Monthly'!BK21:BM21)</f>
      </c>
      <c r="X21" s="32">
        <f>SUM('Monthly'!BN21:BP21)</f>
      </c>
      <c r="Y21" s="32">
        <f>SUM('Monthly'!BQ21:BS21)</f>
      </c>
      <c r="Z21" s="32">
        <f>SUM('Monthly'!BT21:BV21)</f>
      </c>
      <c r="AA21" s="32">
        <f>SUM('Monthly'!BW21:BY21)</f>
      </c>
      <c r="AB21" s="32">
        <f>SUM('Monthly'!BZ21:CB21)</f>
      </c>
      <c r="AC21" s="32">
        <f>SUM('Monthly'!CC21:CE21)</f>
      </c>
      <c r="AD21" s="32">
        <f>SUM('Monthly'!CF21:CH21)</f>
      </c>
    </row>
    <row r="22" spans="1:30" s="33" customFormat="1" x14ac:dyDescent="0.25">
      <c r="A22" s="33" t="s">
        <v>84</v>
      </c>
      <c r="B22" s="34">
        <f>SUM(C22:AD22)</f>
      </c>
      <c r="C22" s="34">
        <f>SUM('Monthly'!C22:E22)</f>
      </c>
      <c r="D22" s="34">
        <f>SUM('Monthly'!F22:H22)</f>
      </c>
      <c r="E22" s="34">
        <f>SUM('Monthly'!I22:K22)</f>
      </c>
      <c r="F22" s="34">
        <f>SUM('Monthly'!L22:N22)</f>
      </c>
      <c r="G22" s="34">
        <f>SUM('Monthly'!O22:Q22)</f>
      </c>
      <c r="H22" s="34">
        <f>SUM('Monthly'!R22:T22)</f>
      </c>
      <c r="I22" s="34">
        <f>SUM('Monthly'!U22:W22)</f>
      </c>
      <c r="J22" s="34">
        <f>SUM('Monthly'!X22:Z22)</f>
      </c>
      <c r="K22" s="34">
        <f>SUM('Monthly'!AA22:AC22)</f>
      </c>
      <c r="L22" s="34">
        <f>SUM('Monthly'!AD22:AF22)</f>
      </c>
      <c r="M22" s="34">
        <f>SUM('Monthly'!AG22:AI22)</f>
      </c>
      <c r="N22" s="34">
        <f>SUM('Monthly'!AJ22:AL22)</f>
      </c>
      <c r="O22" s="34">
        <f>SUM('Monthly'!AM22:AO22)</f>
      </c>
      <c r="P22" s="34">
        <f>SUM('Monthly'!AP22:AR22)</f>
      </c>
      <c r="Q22" s="34">
        <f>SUM('Monthly'!AS22:AU22)</f>
      </c>
      <c r="R22" s="34">
        <f>SUM('Monthly'!AV22:AX22)</f>
      </c>
      <c r="S22" s="34">
        <f>SUM('Monthly'!AY22:BA22)</f>
      </c>
      <c r="T22" s="34">
        <f>SUM('Monthly'!BB22:BD22)</f>
      </c>
      <c r="U22" s="34">
        <f>SUM('Monthly'!BE22:BG22)</f>
      </c>
      <c r="V22" s="34">
        <f>SUM('Monthly'!BH22:BJ22)</f>
      </c>
      <c r="W22" s="34">
        <f>SUM('Monthly'!BK22:BM22)</f>
      </c>
      <c r="X22" s="34">
        <f>SUM('Monthly'!BN22:BP22)</f>
      </c>
      <c r="Y22" s="34">
        <f>SUM('Monthly'!BQ22:BS22)</f>
      </c>
      <c r="Z22" s="34">
        <f>SUM('Monthly'!BT22:BV22)</f>
      </c>
      <c r="AA22" s="34">
        <f>SUM('Monthly'!BW22:BY22)</f>
      </c>
      <c r="AB22" s="34">
        <f>SUM('Monthly'!BZ22:CB22)</f>
      </c>
      <c r="AC22" s="34">
        <f>SUM('Monthly'!CC22:CE22)</f>
      </c>
      <c r="AD22" s="34">
        <f>SUM('Monthly'!CF22:CH22)</f>
      </c>
    </row>
    <row r="23" spans="1:30" s="35" customFormat="1" x14ac:dyDescent="0.25">
      <c r="A23" s="35" t="s">
        <v>85</v>
      </c>
      <c r="B23" s="36">
        <f>SUM(C23:AD23)</f>
      </c>
      <c r="C23" s="36">
        <f>SUM('Monthly'!C23:E23)</f>
      </c>
      <c r="D23" s="36">
        <f>SUM('Monthly'!F23:H23)</f>
      </c>
      <c r="E23" s="36">
        <f>SUM('Monthly'!I23:K23)</f>
      </c>
      <c r="F23" s="36">
        <f>SUM('Monthly'!L23:N23)</f>
      </c>
      <c r="G23" s="36">
        <f>SUM('Monthly'!O23:Q23)</f>
      </c>
      <c r="H23" s="36">
        <f>SUM('Monthly'!R23:T23)</f>
      </c>
      <c r="I23" s="36">
        <f>SUM('Monthly'!U23:W23)</f>
      </c>
      <c r="J23" s="36">
        <f>SUM('Monthly'!X23:Z23)</f>
      </c>
      <c r="K23" s="36">
        <f>SUM('Monthly'!AA23:AC23)</f>
      </c>
      <c r="L23" s="36">
        <f>SUM('Monthly'!AD23:AF23)</f>
      </c>
      <c r="M23" s="36">
        <f>SUM('Monthly'!AG23:AI23)</f>
      </c>
      <c r="N23" s="36">
        <f>SUM('Monthly'!AJ23:AL23)</f>
      </c>
      <c r="O23" s="36">
        <f>SUM('Monthly'!AM23:AO23)</f>
      </c>
      <c r="P23" s="36">
        <f>SUM('Monthly'!AP23:AR23)</f>
      </c>
      <c r="Q23" s="36">
        <f>SUM('Monthly'!AS23:AU23)</f>
      </c>
      <c r="R23" s="36">
        <f>SUM('Monthly'!AV23:AX23)</f>
      </c>
      <c r="S23" s="36">
        <f>SUM('Monthly'!AY23:BA23)</f>
      </c>
      <c r="T23" s="36">
        <f>SUM('Monthly'!BB23:BD23)</f>
      </c>
      <c r="U23" s="36">
        <f>SUM('Monthly'!BE23:BG23)</f>
      </c>
      <c r="V23" s="36">
        <f>SUM('Monthly'!BH23:BJ23)</f>
      </c>
      <c r="W23" s="36">
        <f>SUM('Monthly'!BK23:BM23)</f>
      </c>
      <c r="X23" s="36">
        <f>SUM('Monthly'!BN23:BP23)</f>
      </c>
      <c r="Y23" s="36">
        <f>SUM('Monthly'!BQ23:BS23)</f>
      </c>
      <c r="Z23" s="36">
        <f>SUM('Monthly'!BT23:BV23)</f>
      </c>
      <c r="AA23" s="36">
        <f>SUM('Monthly'!BW23:BY23)</f>
      </c>
      <c r="AB23" s="36">
        <f>SUM('Monthly'!BZ23:CB23)</f>
      </c>
      <c r="AC23" s="36">
        <f>SUM('Monthly'!CC23:CE23)</f>
      </c>
      <c r="AD23" s="36">
        <f>SUM('Monthly'!CF23:CH23)</f>
      </c>
    </row>
    <row r="24" spans="1:1" x14ac:dyDescent="0.25">
      <c r="A24" t="s">
        <v>73</v>
      </c>
    </row>
    <row r="25" spans="1:30" s="35" customFormat="1" x14ac:dyDescent="0.25">
      <c r="A25" s="35" t="s">
        <v>86</v>
      </c>
      <c r="B25" s="36">
        <f>SUM(C25:AD25)</f>
      </c>
      <c r="C25" s="36">
        <f>SUM('Monthly'!C25:E25)</f>
      </c>
      <c r="D25" s="36">
        <f>SUM('Monthly'!F25:H25)</f>
      </c>
      <c r="E25" s="36">
        <f>SUM('Monthly'!I25:K25)</f>
      </c>
      <c r="F25" s="36">
        <f>SUM('Monthly'!L25:N25)</f>
      </c>
      <c r="G25" s="36">
        <f>SUM('Monthly'!O25:Q25)</f>
      </c>
      <c r="H25" s="36">
        <f>SUM('Monthly'!R25:T25)</f>
      </c>
      <c r="I25" s="36">
        <f>SUM('Monthly'!U25:W25)</f>
      </c>
      <c r="J25" s="36">
        <f>SUM('Monthly'!X25:Z25)</f>
      </c>
      <c r="K25" s="36">
        <f>SUM('Monthly'!AA25:AC25)</f>
      </c>
      <c r="L25" s="36">
        <f>SUM('Monthly'!AD25:AF25)</f>
      </c>
      <c r="M25" s="36">
        <f>SUM('Monthly'!AG25:AI25)</f>
      </c>
      <c r="N25" s="36">
        <f>SUM('Monthly'!AJ25:AL25)</f>
      </c>
      <c r="O25" s="36">
        <f>SUM('Monthly'!AM25:AO25)</f>
      </c>
      <c r="P25" s="36">
        <f>SUM('Monthly'!AP25:AR25)</f>
      </c>
      <c r="Q25" s="36">
        <f>SUM('Monthly'!AS25:AU25)</f>
      </c>
      <c r="R25" s="36">
        <f>SUM('Monthly'!AV25:AX25)</f>
      </c>
      <c r="S25" s="36">
        <f>SUM('Monthly'!AY25:BA25)</f>
      </c>
      <c r="T25" s="36">
        <f>SUM('Monthly'!BB25:BD25)</f>
      </c>
      <c r="U25" s="36">
        <f>SUM('Monthly'!BE25:BG25)</f>
      </c>
      <c r="V25" s="36">
        <f>SUM('Monthly'!BH25:BJ25)</f>
      </c>
      <c r="W25" s="36">
        <f>SUM('Monthly'!BK25:BM25)</f>
      </c>
      <c r="X25" s="36">
        <f>SUM('Monthly'!BN25:BP25)</f>
      </c>
      <c r="Y25" s="36">
        <f>SUM('Monthly'!BQ25:BS25)</f>
      </c>
      <c r="Z25" s="36">
        <f>SUM('Monthly'!BT25:BV25)</f>
      </c>
      <c r="AA25" s="36">
        <f>SUM('Monthly'!BW25:BY25)</f>
      </c>
      <c r="AB25" s="36">
        <f>SUM('Monthly'!BZ25:CB25)</f>
      </c>
      <c r="AC25" s="36">
        <f>SUM('Monthly'!CC25:CE25)</f>
      </c>
      <c r="AD25" s="36">
        <f>SUM('Monthly'!CF25:CH25)</f>
      </c>
    </row>
    <row r="26" spans="1:1" x14ac:dyDescent="0.25">
      <c r="A26" t="s">
        <v>73</v>
      </c>
    </row>
    <row r="27" spans="1:2" s="31" customFormat="1" x14ac:dyDescent="0.25">
      <c r="A27" s="31" t="s">
        <v>87</v>
      </c>
      <c r="B27" s="31"/>
    </row>
    <row r="28" spans="1:30" s="33" customFormat="1" x14ac:dyDescent="0.25">
      <c r="A28" s="33" t="s">
        <v>88</v>
      </c>
      <c r="B28" s="34">
        <f>SUM(C28:AD28)</f>
      </c>
      <c r="C28" s="34">
        <f>SUM('Monthly'!C28:E28)</f>
      </c>
      <c r="D28" s="34">
        <f>SUM('Monthly'!F28:H28)</f>
      </c>
      <c r="E28" s="34">
        <f>SUM('Monthly'!I28:K28)</f>
      </c>
      <c r="F28" s="34">
        <f>SUM('Monthly'!L28:N28)</f>
      </c>
      <c r="G28" s="34">
        <f>SUM('Monthly'!O28:Q28)</f>
      </c>
      <c r="H28" s="34">
        <f>SUM('Monthly'!R28:T28)</f>
      </c>
      <c r="I28" s="34">
        <f>SUM('Monthly'!U28:W28)</f>
      </c>
      <c r="J28" s="34">
        <f>SUM('Monthly'!X28:Z28)</f>
      </c>
      <c r="K28" s="34">
        <f>SUM('Monthly'!AA28:AC28)</f>
      </c>
      <c r="L28" s="34">
        <f>SUM('Monthly'!AD28:AF28)</f>
      </c>
      <c r="M28" s="34">
        <f>SUM('Monthly'!AG28:AI28)</f>
      </c>
      <c r="N28" s="34">
        <f>SUM('Monthly'!AJ28:AL28)</f>
      </c>
      <c r="O28" s="34">
        <f>SUM('Monthly'!AM28:AO28)</f>
      </c>
      <c r="P28" s="34">
        <f>SUM('Monthly'!AP28:AR28)</f>
      </c>
      <c r="Q28" s="34">
        <f>SUM('Monthly'!AS28:AU28)</f>
      </c>
      <c r="R28" s="34">
        <f>SUM('Monthly'!AV28:AX28)</f>
      </c>
      <c r="S28" s="34">
        <f>SUM('Monthly'!AY28:BA28)</f>
      </c>
      <c r="T28" s="34">
        <f>SUM('Monthly'!BB28:BD28)</f>
      </c>
      <c r="U28" s="34">
        <f>SUM('Monthly'!BE28:BG28)</f>
      </c>
      <c r="V28" s="34">
        <f>SUM('Monthly'!BH28:BJ28)</f>
      </c>
      <c r="W28" s="34">
        <f>SUM('Monthly'!BK28:BM28)</f>
      </c>
      <c r="X28" s="34">
        <f>SUM('Monthly'!BN28:BP28)</f>
      </c>
      <c r="Y28" s="34">
        <f>SUM('Monthly'!BQ28:BS28)</f>
      </c>
      <c r="Z28" s="34">
        <f>SUM('Monthly'!BT28:BV28)</f>
      </c>
      <c r="AA28" s="34">
        <f>SUM('Monthly'!BW28:BY28)</f>
      </c>
      <c r="AB28" s="34">
        <f>SUM('Monthly'!BZ28:CB28)</f>
      </c>
      <c r="AC28" s="34">
        <f>SUM('Monthly'!CC28:CE28)</f>
      </c>
      <c r="AD28" s="34">
        <f>SUM('Monthly'!CF28:CH28)</f>
      </c>
    </row>
    <row r="29" spans="1:30" s="35" customFormat="1" x14ac:dyDescent="0.25">
      <c r="A29" s="35" t="s">
        <v>89</v>
      </c>
      <c r="B29" s="36">
        <f>SUM(C29:AD29)</f>
      </c>
      <c r="C29" s="36">
        <f>SUM('Monthly'!C29:E29)</f>
      </c>
      <c r="D29" s="36">
        <f>SUM('Monthly'!F29:H29)</f>
      </c>
      <c r="E29" s="36">
        <f>SUM('Monthly'!I29:K29)</f>
      </c>
      <c r="F29" s="36">
        <f>SUM('Monthly'!L29:N29)</f>
      </c>
      <c r="G29" s="36">
        <f>SUM('Monthly'!O29:Q29)</f>
      </c>
      <c r="H29" s="36">
        <f>SUM('Monthly'!R29:T29)</f>
      </c>
      <c r="I29" s="36">
        <f>SUM('Monthly'!U29:W29)</f>
      </c>
      <c r="J29" s="36">
        <f>SUM('Monthly'!X29:Z29)</f>
      </c>
      <c r="K29" s="36">
        <f>SUM('Monthly'!AA29:AC29)</f>
      </c>
      <c r="L29" s="36">
        <f>SUM('Monthly'!AD29:AF29)</f>
      </c>
      <c r="M29" s="36">
        <f>SUM('Monthly'!AG29:AI29)</f>
      </c>
      <c r="N29" s="36">
        <f>SUM('Monthly'!AJ29:AL29)</f>
      </c>
      <c r="O29" s="36">
        <f>SUM('Monthly'!AM29:AO29)</f>
      </c>
      <c r="P29" s="36">
        <f>SUM('Monthly'!AP29:AR29)</f>
      </c>
      <c r="Q29" s="36">
        <f>SUM('Monthly'!AS29:AU29)</f>
      </c>
      <c r="R29" s="36">
        <f>SUM('Monthly'!AV29:AX29)</f>
      </c>
      <c r="S29" s="36">
        <f>SUM('Monthly'!AY29:BA29)</f>
      </c>
      <c r="T29" s="36">
        <f>SUM('Monthly'!BB29:BD29)</f>
      </c>
      <c r="U29" s="36">
        <f>SUM('Monthly'!BE29:BG29)</f>
      </c>
      <c r="V29" s="36">
        <f>SUM('Monthly'!BH29:BJ29)</f>
      </c>
      <c r="W29" s="36">
        <f>SUM('Monthly'!BK29:BM29)</f>
      </c>
      <c r="X29" s="36">
        <f>SUM('Monthly'!BN29:BP29)</f>
      </c>
      <c r="Y29" s="36">
        <f>SUM('Monthly'!BQ29:BS29)</f>
      </c>
      <c r="Z29" s="36">
        <f>SUM('Monthly'!BT29:BV29)</f>
      </c>
      <c r="AA29" s="36">
        <f>SUM('Monthly'!BW29:BY29)</f>
      </c>
      <c r="AB29" s="36">
        <f>SUM('Monthly'!BZ29:CB29)</f>
      </c>
      <c r="AC29" s="36">
        <f>SUM('Monthly'!CC29:CE29)</f>
      </c>
      <c r="AD29" s="36">
        <f>SUM('Monthly'!CF29:CH29)</f>
      </c>
    </row>
    <row r="30" spans="1:30" s="33" customFormat="1" x14ac:dyDescent="0.25">
      <c r="A30" s="33" t="s">
        <v>90</v>
      </c>
      <c r="B30" s="37">
        <f>AVERAGE(C30:AD30)</f>
      </c>
      <c r="C30" s="37">
        <f>IF(C21&lt;&gt;0, C29/C21, 0)</f>
      </c>
      <c r="D30" s="37">
        <f>IF(D21&lt;&gt;0, D29/D21, 0)</f>
      </c>
      <c r="E30" s="37">
        <f>IF(E21&lt;&gt;0, E29/E21, 0)</f>
      </c>
      <c r="F30" s="37">
        <f>IF(F21&lt;&gt;0, F29/F21, 0)</f>
      </c>
      <c r="G30" s="37">
        <f>IF(G21&lt;&gt;0, G29/G21, 0)</f>
      </c>
      <c r="H30" s="37">
        <f>IF(H21&lt;&gt;0, H29/H21, 0)</f>
      </c>
      <c r="I30" s="37">
        <f>IF(I21&lt;&gt;0, I29/I21, 0)</f>
      </c>
      <c r="J30" s="37">
        <f>IF(J21&lt;&gt;0, J29/J21, 0)</f>
      </c>
      <c r="K30" s="37">
        <f>IF(K21&lt;&gt;0, K29/K21, 0)</f>
      </c>
      <c r="L30" s="37">
        <f>IF(L21&lt;&gt;0, L29/L21, 0)</f>
      </c>
      <c r="M30" s="37">
        <f>IF(M21&lt;&gt;0, M29/M21, 0)</f>
      </c>
      <c r="N30" s="37">
        <f>IF(N21&lt;&gt;0, N29/N21, 0)</f>
      </c>
      <c r="O30" s="37">
        <f>IF(O21&lt;&gt;0, O29/O21, 0)</f>
      </c>
      <c r="P30" s="37">
        <f>IF(P21&lt;&gt;0, P29/P21, 0)</f>
      </c>
      <c r="Q30" s="37">
        <f>IF(Q21&lt;&gt;0, Q29/Q21, 0)</f>
      </c>
      <c r="R30" s="37">
        <f>IF(R21&lt;&gt;0, R29/R21, 0)</f>
      </c>
      <c r="S30" s="37">
        <f>IF(S21&lt;&gt;0, S29/S21, 0)</f>
      </c>
      <c r="T30" s="37">
        <f>IF(T21&lt;&gt;0, T29/T21, 0)</f>
      </c>
      <c r="U30" s="37">
        <f>IF(U21&lt;&gt;0, U29/U21, 0)</f>
      </c>
      <c r="V30" s="37">
        <f>IF(V21&lt;&gt;0, V29/V21, 0)</f>
      </c>
      <c r="W30" s="37">
        <f>IF(W21&lt;&gt;0, W29/W21, 0)</f>
      </c>
      <c r="X30" s="37">
        <f>IF(X21&lt;&gt;0, X29/X21, 0)</f>
      </c>
      <c r="Y30" s="37">
        <f>IF(Y21&lt;&gt;0, Y29/Y21, 0)</f>
      </c>
      <c r="Z30" s="37">
        <f>IF(Z21&lt;&gt;0, Z29/Z21, 0)</f>
      </c>
      <c r="AA30" s="37">
        <f>IF(AA21&lt;&gt;0, AA29/AA21, 0)</f>
      </c>
      <c r="AB30" s="37">
        <f>IF(AB21&lt;&gt;0, AB29/AB21, 0)</f>
      </c>
      <c r="AC30" s="37">
        <f>IF(AC21&lt;&gt;0, AC29/AC21, 0)</f>
      </c>
      <c r="AD30" s="37">
        <f>IF(AD21&lt;&gt;0, AD29/AD21, 0)</f>
      </c>
    </row>
    <row r="31" spans="1:1" x14ac:dyDescent="0.25">
      <c r="A31" t="s">
        <v>73</v>
      </c>
    </row>
    <row r="32" spans="1:2" s="31" customFormat="1" x14ac:dyDescent="0.25">
      <c r="A32" s="31" t="s">
        <v>91</v>
      </c>
      <c r="B32" s="31"/>
    </row>
    <row r="33" spans="1:30" x14ac:dyDescent="0.25">
      <c r="A33" t="s">
        <v>92</v>
      </c>
      <c r="B33" s="32">
        <f>SUM(C33:AD33)</f>
      </c>
      <c r="C33" s="32">
        <f>SUM('Monthly'!C41:E41)</f>
      </c>
      <c r="D33" s="32">
        <f>SUM('Monthly'!F41:H41)</f>
      </c>
      <c r="E33" s="32">
        <f>SUM('Monthly'!I41:K41)</f>
      </c>
      <c r="F33" s="32">
        <f>SUM('Monthly'!L41:N41)</f>
      </c>
      <c r="G33" s="32">
        <f>SUM('Monthly'!O41:Q41)</f>
      </c>
      <c r="H33" s="32">
        <f>SUM('Monthly'!R41:T41)</f>
      </c>
      <c r="I33" s="32">
        <f>SUM('Monthly'!U41:W41)</f>
      </c>
      <c r="J33" s="32">
        <f>SUM('Monthly'!X41:Z41)</f>
      </c>
      <c r="K33" s="32">
        <f>SUM('Monthly'!AA41:AC41)</f>
      </c>
      <c r="L33" s="32">
        <f>SUM('Monthly'!AD41:AF41)</f>
      </c>
      <c r="M33" s="32">
        <f>SUM('Monthly'!AG41:AI41)</f>
      </c>
      <c r="N33" s="32">
        <f>SUM('Monthly'!AJ41:AL41)</f>
      </c>
      <c r="O33" s="32">
        <f>SUM('Monthly'!AM41:AO41)</f>
      </c>
      <c r="P33" s="32">
        <f>SUM('Monthly'!AP41:AR41)</f>
      </c>
      <c r="Q33" s="32">
        <f>SUM('Monthly'!AS41:AU41)</f>
      </c>
      <c r="R33" s="32">
        <f>SUM('Monthly'!AV41:AX41)</f>
      </c>
      <c r="S33" s="32">
        <f>SUM('Monthly'!AY41:BA41)</f>
      </c>
      <c r="T33" s="32">
        <f>SUM('Monthly'!BB41:BD41)</f>
      </c>
      <c r="U33" s="32">
        <f>SUM('Monthly'!BE41:BG41)</f>
      </c>
      <c r="V33" s="32">
        <f>SUM('Monthly'!BH41:BJ41)</f>
      </c>
      <c r="W33" s="32">
        <f>SUM('Monthly'!BK41:BM41)</f>
      </c>
      <c r="X33" s="32">
        <f>SUM('Monthly'!BN41:BP41)</f>
      </c>
      <c r="Y33" s="32">
        <f>SUM('Monthly'!BQ41:BS41)</f>
      </c>
      <c r="Z33" s="32">
        <f>SUM('Monthly'!BT41:BV41)</f>
      </c>
      <c r="AA33" s="32">
        <f>SUM('Monthly'!BW41:BY41)</f>
      </c>
      <c r="AB33" s="32">
        <f>SUM('Monthly'!BZ41:CB41)</f>
      </c>
      <c r="AC33" s="32">
        <f>SUM('Monthly'!CC41:CE41)</f>
      </c>
      <c r="AD33" s="32">
        <f>SUM('Monthly'!CF41:CH41)</f>
      </c>
    </row>
    <row r="34" spans="1:30" s="33" customFormat="1" x14ac:dyDescent="0.25">
      <c r="A34" s="33" t="s">
        <v>93</v>
      </c>
      <c r="B34" s="34">
        <f>SUM(C34:AD34)</f>
      </c>
      <c r="C34" s="34">
        <f>SUM('Monthly'!C42:E42)</f>
      </c>
      <c r="D34" s="34">
        <f>SUM('Monthly'!F42:H42)</f>
      </c>
      <c r="E34" s="34">
        <f>SUM('Monthly'!I42:K42)</f>
      </c>
      <c r="F34" s="34">
        <f>SUM('Monthly'!L42:N42)</f>
      </c>
      <c r="G34" s="34">
        <f>SUM('Monthly'!O42:Q42)</f>
      </c>
      <c r="H34" s="34">
        <f>SUM('Monthly'!R42:T42)</f>
      </c>
      <c r="I34" s="34">
        <f>SUM('Monthly'!U42:W42)</f>
      </c>
      <c r="J34" s="34">
        <f>SUM('Monthly'!X42:Z42)</f>
      </c>
      <c r="K34" s="34">
        <f>SUM('Monthly'!AA42:AC42)</f>
      </c>
      <c r="L34" s="34">
        <f>SUM('Monthly'!AD42:AF42)</f>
      </c>
      <c r="M34" s="34">
        <f>SUM('Monthly'!AG42:AI42)</f>
      </c>
      <c r="N34" s="34">
        <f>SUM('Monthly'!AJ42:AL42)</f>
      </c>
      <c r="O34" s="34">
        <f>SUM('Monthly'!AM42:AO42)</f>
      </c>
      <c r="P34" s="34">
        <f>SUM('Monthly'!AP42:AR42)</f>
      </c>
      <c r="Q34" s="34">
        <f>SUM('Monthly'!AS42:AU42)</f>
      </c>
      <c r="R34" s="34">
        <f>SUM('Monthly'!AV42:AX42)</f>
      </c>
      <c r="S34" s="34">
        <f>SUM('Monthly'!AY42:BA42)</f>
      </c>
      <c r="T34" s="34">
        <f>SUM('Monthly'!BB42:BD42)</f>
      </c>
      <c r="U34" s="34">
        <f>SUM('Monthly'!BE42:BG42)</f>
      </c>
      <c r="V34" s="34">
        <f>SUM('Monthly'!BH42:BJ42)</f>
      </c>
      <c r="W34" s="34">
        <f>SUM('Monthly'!BK42:BM42)</f>
      </c>
      <c r="X34" s="34">
        <f>SUM('Monthly'!BN42:BP42)</f>
      </c>
      <c r="Y34" s="34">
        <f>SUM('Monthly'!BQ42:BS42)</f>
      </c>
      <c r="Z34" s="34">
        <f>SUM('Monthly'!BT42:BV42)</f>
      </c>
      <c r="AA34" s="34">
        <f>SUM('Monthly'!BW42:BY42)</f>
      </c>
      <c r="AB34" s="34">
        <f>SUM('Monthly'!BZ42:CB42)</f>
      </c>
      <c r="AC34" s="34">
        <f>SUM('Monthly'!CC42:CE42)</f>
      </c>
      <c r="AD34" s="34">
        <f>SUM('Monthly'!CF42:CH42)</f>
      </c>
    </row>
    <row r="35" spans="1:30" s="35" customFormat="1" x14ac:dyDescent="0.25">
      <c r="A35" s="35" t="s">
        <v>94</v>
      </c>
      <c r="B35" s="36">
        <f>SUM(C35:AD35)</f>
      </c>
      <c r="C35" s="36">
        <f>SUM('Monthly'!C43:E43)</f>
      </c>
      <c r="D35" s="36">
        <f>SUM('Monthly'!F43:H43)</f>
      </c>
      <c r="E35" s="36">
        <f>SUM('Monthly'!I43:K43)</f>
      </c>
      <c r="F35" s="36">
        <f>SUM('Monthly'!L43:N43)</f>
      </c>
      <c r="G35" s="36">
        <f>SUM('Monthly'!O43:Q43)</f>
      </c>
      <c r="H35" s="36">
        <f>SUM('Monthly'!R43:T43)</f>
      </c>
      <c r="I35" s="36">
        <f>SUM('Monthly'!U43:W43)</f>
      </c>
      <c r="J35" s="36">
        <f>SUM('Monthly'!X43:Z43)</f>
      </c>
      <c r="K35" s="36">
        <f>SUM('Monthly'!AA43:AC43)</f>
      </c>
      <c r="L35" s="36">
        <f>SUM('Monthly'!AD43:AF43)</f>
      </c>
      <c r="M35" s="36">
        <f>SUM('Monthly'!AG43:AI43)</f>
      </c>
      <c r="N35" s="36">
        <f>SUM('Monthly'!AJ43:AL43)</f>
      </c>
      <c r="O35" s="36">
        <f>SUM('Monthly'!AM43:AO43)</f>
      </c>
      <c r="P35" s="36">
        <f>SUM('Monthly'!AP43:AR43)</f>
      </c>
      <c r="Q35" s="36">
        <f>SUM('Monthly'!AS43:AU43)</f>
      </c>
      <c r="R35" s="36">
        <f>SUM('Monthly'!AV43:AX43)</f>
      </c>
      <c r="S35" s="36">
        <f>SUM('Monthly'!AY43:BA43)</f>
      </c>
      <c r="T35" s="36">
        <f>SUM('Monthly'!BB43:BD43)</f>
      </c>
      <c r="U35" s="36">
        <f>SUM('Monthly'!BE43:BG43)</f>
      </c>
      <c r="V35" s="36">
        <f>SUM('Monthly'!BH43:BJ43)</f>
      </c>
      <c r="W35" s="36">
        <f>SUM('Monthly'!BK43:BM43)</f>
      </c>
      <c r="X35" s="36">
        <f>SUM('Monthly'!BN43:BP43)</f>
      </c>
      <c r="Y35" s="36">
        <f>SUM('Monthly'!BQ43:BS43)</f>
      </c>
      <c r="Z35" s="36">
        <f>SUM('Monthly'!BT43:BV43)</f>
      </c>
      <c r="AA35" s="36">
        <f>SUM('Monthly'!BW43:BY43)</f>
      </c>
      <c r="AB35" s="36">
        <f>SUM('Monthly'!BZ43:CB43)</f>
      </c>
      <c r="AC35" s="36">
        <f>SUM('Monthly'!CC43:CE43)</f>
      </c>
      <c r="AD35" s="36">
        <f>SUM('Monthly'!CF43:CH43)</f>
      </c>
    </row>
    <row r="36" spans="1:1" x14ac:dyDescent="0.25">
      <c r="A36" t="s">
        <v>73</v>
      </c>
    </row>
    <row r="37" spans="1:2" s="31" customFormat="1" x14ac:dyDescent="0.25">
      <c r="A37" s="31" t="s">
        <v>95</v>
      </c>
      <c r="B37" s="31"/>
    </row>
    <row r="38" spans="1:30" s="33" customFormat="1" x14ac:dyDescent="0.25">
      <c r="A38" s="33" t="s">
        <v>96</v>
      </c>
      <c r="B38" s="34">
        <f>MAX(C38:AD38)</f>
      </c>
      <c r="C38" s="34">
        <f>MAX('Monthly'!C46:E46)</f>
      </c>
      <c r="D38" s="34">
        <f>MAX('Monthly'!F46:H46)</f>
      </c>
      <c r="E38" s="34">
        <f>MAX('Monthly'!I46:K46)</f>
      </c>
      <c r="F38" s="34">
        <f>MAX('Monthly'!L46:N46)</f>
      </c>
      <c r="G38" s="34">
        <f>MAX('Monthly'!O46:Q46)</f>
      </c>
      <c r="H38" s="34">
        <f>MAX('Monthly'!R46:T46)</f>
      </c>
      <c r="I38" s="34">
        <f>MAX('Monthly'!U46:W46)</f>
      </c>
      <c r="J38" s="34">
        <f>MAX('Monthly'!X46:Z46)</f>
      </c>
      <c r="K38" s="34">
        <f>MAX('Monthly'!AA46:AC46)</f>
      </c>
      <c r="L38" s="34">
        <f>MAX('Monthly'!AD46:AF46)</f>
      </c>
      <c r="M38" s="34">
        <f>MAX('Monthly'!AG46:AI46)</f>
      </c>
      <c r="N38" s="34">
        <f>MAX('Monthly'!AJ46:AL46)</f>
      </c>
      <c r="O38" s="34">
        <f>MAX('Monthly'!AM46:AO46)</f>
      </c>
      <c r="P38" s="34">
        <f>MAX('Monthly'!AP46:AR46)</f>
      </c>
      <c r="Q38" s="34">
        <f>MAX('Monthly'!AS46:AU46)</f>
      </c>
      <c r="R38" s="34">
        <f>MAX('Monthly'!AV46:AX46)</f>
      </c>
      <c r="S38" s="34">
        <f>MAX('Monthly'!AY46:BA46)</f>
      </c>
      <c r="T38" s="34">
        <f>MAX('Monthly'!BB46:BD46)</f>
      </c>
      <c r="U38" s="34">
        <f>MAX('Monthly'!BE46:BG46)</f>
      </c>
      <c r="V38" s="34">
        <f>MAX('Monthly'!BH46:BJ46)</f>
      </c>
      <c r="W38" s="34">
        <f>MAX('Monthly'!BK46:BM46)</f>
      </c>
      <c r="X38" s="34">
        <f>MAX('Monthly'!BN46:BP46)</f>
      </c>
      <c r="Y38" s="34">
        <f>MAX('Monthly'!BQ46:BS46)</f>
      </c>
      <c r="Z38" s="34">
        <f>MAX('Monthly'!BT46:BV46)</f>
      </c>
      <c r="AA38" s="34">
        <f>MAX('Monthly'!BW46:BY46)</f>
      </c>
      <c r="AB38" s="34">
        <f>MAX('Monthly'!BZ46:CB46)</f>
      </c>
      <c r="AC38" s="34">
        <f>MAX('Monthly'!CC46:CE46)</f>
      </c>
      <c r="AD38" s="34">
        <f>MAX('Monthly'!CF46:CH46)</f>
      </c>
    </row>
    <row r="39" spans="1:30" x14ac:dyDescent="0.25">
      <c r="A39" t="s">
        <v>97</v>
      </c>
      <c r="B39" s="32">
        <f>MAX(C39:AD39)</f>
      </c>
      <c r="C39" s="32">
        <f>MAX('Monthly'!C47:E47)</f>
      </c>
      <c r="D39" s="32">
        <f>MAX('Monthly'!F47:H47)</f>
      </c>
      <c r="E39" s="32">
        <f>MAX('Monthly'!I47:K47)</f>
      </c>
      <c r="F39" s="32">
        <f>MAX('Monthly'!L47:N47)</f>
      </c>
      <c r="G39" s="32">
        <f>MAX('Monthly'!O47:Q47)</f>
      </c>
      <c r="H39" s="32">
        <f>MAX('Monthly'!R47:T47)</f>
      </c>
      <c r="I39" s="32">
        <f>MAX('Monthly'!U47:W47)</f>
      </c>
      <c r="J39" s="32">
        <f>MAX('Monthly'!X47:Z47)</f>
      </c>
      <c r="K39" s="32">
        <f>MAX('Monthly'!AA47:AC47)</f>
      </c>
      <c r="L39" s="32">
        <f>MAX('Monthly'!AD47:AF47)</f>
      </c>
      <c r="M39" s="32">
        <f>MAX('Monthly'!AG47:AI47)</f>
      </c>
      <c r="N39" s="32">
        <f>MAX('Monthly'!AJ47:AL47)</f>
      </c>
      <c r="O39" s="32">
        <f>MAX('Monthly'!AM47:AO47)</f>
      </c>
      <c r="P39" s="32">
        <f>MAX('Monthly'!AP47:AR47)</f>
      </c>
      <c r="Q39" s="32">
        <f>MAX('Monthly'!AS47:AU47)</f>
      </c>
      <c r="R39" s="32">
        <f>MAX('Monthly'!AV47:AX47)</f>
      </c>
      <c r="S39" s="32">
        <f>MAX('Monthly'!AY47:BA47)</f>
      </c>
      <c r="T39" s="32">
        <f>MAX('Monthly'!BB47:BD47)</f>
      </c>
      <c r="U39" s="32">
        <f>MAX('Monthly'!BE47:BG47)</f>
      </c>
      <c r="V39" s="32">
        <f>MAX('Monthly'!BH47:BJ47)</f>
      </c>
      <c r="W39" s="32">
        <f>MAX('Monthly'!BK47:BM47)</f>
      </c>
      <c r="X39" s="32">
        <f>MAX('Monthly'!BN47:BP47)</f>
      </c>
      <c r="Y39" s="32">
        <f>MAX('Monthly'!BQ47:BS47)</f>
      </c>
      <c r="Z39" s="32">
        <f>MAX('Monthly'!BT47:BV47)</f>
      </c>
      <c r="AA39" s="32">
        <f>MAX('Monthly'!BW47:BY47)</f>
      </c>
      <c r="AB39" s="32">
        <f>MAX('Monthly'!BZ47:CB47)</f>
      </c>
      <c r="AC39" s="32">
        <f>MAX('Monthly'!CC47:CE47)</f>
      </c>
      <c r="AD39" s="32">
        <f>MAX('Monthly'!CF47:CH47)</f>
      </c>
    </row>
    <row r="40" spans="1:30" s="33" customFormat="1" x14ac:dyDescent="0.25">
      <c r="A40" s="33" t="s">
        <v>98</v>
      </c>
      <c r="B40" s="34">
        <f>MAX(C40:AD40)</f>
      </c>
      <c r="C40" s="34">
        <f>MAX('Monthly'!C48:E48)</f>
      </c>
      <c r="D40" s="34">
        <f>MAX('Monthly'!F48:H48)</f>
      </c>
      <c r="E40" s="34">
        <f>MAX('Monthly'!I48:K48)</f>
      </c>
      <c r="F40" s="34">
        <f>MAX('Monthly'!L48:N48)</f>
      </c>
      <c r="G40" s="34">
        <f>MAX('Monthly'!O48:Q48)</f>
      </c>
      <c r="H40" s="34">
        <f>MAX('Monthly'!R48:T48)</f>
      </c>
      <c r="I40" s="34">
        <f>MAX('Monthly'!U48:W48)</f>
      </c>
      <c r="J40" s="34">
        <f>MAX('Monthly'!X48:Z48)</f>
      </c>
      <c r="K40" s="34">
        <f>MAX('Monthly'!AA48:AC48)</f>
      </c>
      <c r="L40" s="34">
        <f>MAX('Monthly'!AD48:AF48)</f>
      </c>
      <c r="M40" s="34">
        <f>MAX('Monthly'!AG48:AI48)</f>
      </c>
      <c r="N40" s="34">
        <f>MAX('Monthly'!AJ48:AL48)</f>
      </c>
      <c r="O40" s="34">
        <f>MAX('Monthly'!AM48:AO48)</f>
      </c>
      <c r="P40" s="34">
        <f>MAX('Monthly'!AP48:AR48)</f>
      </c>
      <c r="Q40" s="34">
        <f>MAX('Monthly'!AS48:AU48)</f>
      </c>
      <c r="R40" s="34">
        <f>MAX('Monthly'!AV48:AX48)</f>
      </c>
      <c r="S40" s="34">
        <f>MAX('Monthly'!AY48:BA48)</f>
      </c>
      <c r="T40" s="34">
        <f>MAX('Monthly'!BB48:BD48)</f>
      </c>
      <c r="U40" s="34">
        <f>MAX('Monthly'!BE48:BG48)</f>
      </c>
      <c r="V40" s="34">
        <f>MAX('Monthly'!BH48:BJ48)</f>
      </c>
      <c r="W40" s="34">
        <f>MAX('Monthly'!BK48:BM48)</f>
      </c>
      <c r="X40" s="34">
        <f>MAX('Monthly'!BN48:BP48)</f>
      </c>
      <c r="Y40" s="34">
        <f>MAX('Monthly'!BQ48:BS48)</f>
      </c>
      <c r="Z40" s="34">
        <f>MAX('Monthly'!BT48:BV48)</f>
      </c>
      <c r="AA40" s="34">
        <f>MAX('Monthly'!BW48:BY48)</f>
      </c>
      <c r="AB40" s="34">
        <f>MAX('Monthly'!BZ48:CB48)</f>
      </c>
      <c r="AC40" s="34">
        <f>MAX('Monthly'!CC48:CE48)</f>
      </c>
      <c r="AD40" s="34">
        <f>MAX('Monthly'!CF48:CH48)</f>
      </c>
    </row>
    <row r="41" spans="1:1" x14ac:dyDescent="0.25">
      <c r="A41" t="s">
        <v>73</v>
      </c>
    </row>
    <row r="42" spans="1:2" s="31" customFormat="1" x14ac:dyDescent="0.25">
      <c r="A42" s="31" t="s">
        <v>99</v>
      </c>
      <c r="B42" s="31"/>
    </row>
    <row r="43" spans="1:30" x14ac:dyDescent="0.25">
      <c r="A43" t="s">
        <v>100</v>
      </c>
      <c r="B43" s="32">
        <f>SUM(C43:AD43)</f>
      </c>
      <c r="C43" s="32">
        <f>SUM('Monthly'!C51:E51)</f>
      </c>
      <c r="D43" s="32">
        <f>SUM('Monthly'!F51:H51)</f>
      </c>
      <c r="E43" s="32">
        <f>SUM('Monthly'!I51:K51)</f>
      </c>
      <c r="F43" s="32">
        <f>SUM('Monthly'!L51:N51)</f>
      </c>
      <c r="G43" s="32">
        <f>SUM('Monthly'!O51:Q51)</f>
      </c>
      <c r="H43" s="32">
        <f>SUM('Monthly'!R51:T51)</f>
      </c>
      <c r="I43" s="32">
        <f>SUM('Monthly'!U51:W51)</f>
      </c>
      <c r="J43" s="32">
        <f>SUM('Monthly'!X51:Z51)</f>
      </c>
      <c r="K43" s="32">
        <f>SUM('Monthly'!AA51:AC51)</f>
      </c>
      <c r="L43" s="32">
        <f>SUM('Monthly'!AD51:AF51)</f>
      </c>
      <c r="M43" s="32">
        <f>SUM('Monthly'!AG51:AI51)</f>
      </c>
      <c r="N43" s="32">
        <f>SUM('Monthly'!AJ51:AL51)</f>
      </c>
      <c r="O43" s="32">
        <f>SUM('Monthly'!AM51:AO51)</f>
      </c>
      <c r="P43" s="32">
        <f>SUM('Monthly'!AP51:AR51)</f>
      </c>
      <c r="Q43" s="32">
        <f>SUM('Monthly'!AS51:AU51)</f>
      </c>
      <c r="R43" s="32">
        <f>SUM('Monthly'!AV51:AX51)</f>
      </c>
      <c r="S43" s="32">
        <f>SUM('Monthly'!AY51:BA51)</f>
      </c>
      <c r="T43" s="32">
        <f>SUM('Monthly'!BB51:BD51)</f>
      </c>
      <c r="U43" s="32">
        <f>SUM('Monthly'!BE51:BG51)</f>
      </c>
      <c r="V43" s="32">
        <f>SUM('Monthly'!BH51:BJ51)</f>
      </c>
      <c r="W43" s="32">
        <f>SUM('Monthly'!BK51:BM51)</f>
      </c>
      <c r="X43" s="32">
        <f>SUM('Monthly'!BN51:BP51)</f>
      </c>
      <c r="Y43" s="32">
        <f>SUM('Monthly'!BQ51:BS51)</f>
      </c>
      <c r="Z43" s="32">
        <f>SUM('Monthly'!BT51:BV51)</f>
      </c>
      <c r="AA43" s="32">
        <f>SUM('Monthly'!BW51:BY51)</f>
      </c>
      <c r="AB43" s="32">
        <f>SUM('Monthly'!BZ51:CB51)</f>
      </c>
      <c r="AC43" s="32">
        <f>SUM('Monthly'!CC51:CE51)</f>
      </c>
      <c r="AD43" s="32">
        <f>SUM('Monthly'!CF51:CH51)</f>
      </c>
    </row>
    <row r="44" spans="1:30" s="33" customFormat="1" x14ac:dyDescent="0.25">
      <c r="A44" s="33" t="s">
        <v>101</v>
      </c>
      <c r="B44" s="34">
        <f>SUM(C44:AD44)</f>
      </c>
      <c r="C44" s="34">
        <f>SUM('Monthly'!C52:E52)</f>
      </c>
      <c r="D44" s="34">
        <f>SUM('Monthly'!F52:H52)</f>
      </c>
      <c r="E44" s="34">
        <f>SUM('Monthly'!I52:K52)</f>
      </c>
      <c r="F44" s="34">
        <f>SUM('Monthly'!L52:N52)</f>
      </c>
      <c r="G44" s="34">
        <f>SUM('Monthly'!O52:Q52)</f>
      </c>
      <c r="H44" s="34">
        <f>SUM('Monthly'!R52:T52)</f>
      </c>
      <c r="I44" s="34">
        <f>SUM('Monthly'!U52:W52)</f>
      </c>
      <c r="J44" s="34">
        <f>SUM('Monthly'!X52:Z52)</f>
      </c>
      <c r="K44" s="34">
        <f>SUM('Monthly'!AA52:AC52)</f>
      </c>
      <c r="L44" s="34">
        <f>SUM('Monthly'!AD52:AF52)</f>
      </c>
      <c r="M44" s="34">
        <f>SUM('Monthly'!AG52:AI52)</f>
      </c>
      <c r="N44" s="34">
        <f>SUM('Monthly'!AJ52:AL52)</f>
      </c>
      <c r="O44" s="34">
        <f>SUM('Monthly'!AM52:AO52)</f>
      </c>
      <c r="P44" s="34">
        <f>SUM('Monthly'!AP52:AR52)</f>
      </c>
      <c r="Q44" s="34">
        <f>SUM('Monthly'!AS52:AU52)</f>
      </c>
      <c r="R44" s="34">
        <f>SUM('Monthly'!AV52:AX52)</f>
      </c>
      <c r="S44" s="34">
        <f>SUM('Monthly'!AY52:BA52)</f>
      </c>
      <c r="T44" s="34">
        <f>SUM('Monthly'!BB52:BD52)</f>
      </c>
      <c r="U44" s="34">
        <f>SUM('Monthly'!BE52:BG52)</f>
      </c>
      <c r="V44" s="34">
        <f>SUM('Monthly'!BH52:BJ52)</f>
      </c>
      <c r="W44" s="34">
        <f>SUM('Monthly'!BK52:BM52)</f>
      </c>
      <c r="X44" s="34">
        <f>SUM('Monthly'!BN52:BP52)</f>
      </c>
      <c r="Y44" s="34">
        <f>SUM('Monthly'!BQ52:BS52)</f>
      </c>
      <c r="Z44" s="34">
        <f>SUM('Monthly'!BT52:BV52)</f>
      </c>
      <c r="AA44" s="34">
        <f>SUM('Monthly'!BW52:BY52)</f>
      </c>
      <c r="AB44" s="34">
        <f>SUM('Monthly'!BZ52:CB52)</f>
      </c>
      <c r="AC44" s="34">
        <f>SUM('Monthly'!CC52:CE52)</f>
      </c>
      <c r="AD44" s="34">
        <f>SUM('Monthly'!CF52:CH52)</f>
      </c>
    </row>
    <row r="45" spans="1:30" x14ac:dyDescent="0.25">
      <c r="A45" t="s">
        <v>102</v>
      </c>
      <c r="B45" s="32">
        <f>SUM(C45:AD45)</f>
      </c>
      <c r="C45" s="32">
        <f>SUM('Monthly'!C53:E53)</f>
      </c>
      <c r="D45" s="32">
        <f>SUM('Monthly'!F53:H53)</f>
      </c>
      <c r="E45" s="32">
        <f>SUM('Monthly'!I53:K53)</f>
      </c>
      <c r="F45" s="32">
        <f>SUM('Monthly'!L53:N53)</f>
      </c>
      <c r="G45" s="32">
        <f>SUM('Monthly'!O53:Q53)</f>
      </c>
      <c r="H45" s="32">
        <f>SUM('Monthly'!R53:T53)</f>
      </c>
      <c r="I45" s="32">
        <f>SUM('Monthly'!U53:W53)</f>
      </c>
      <c r="J45" s="32">
        <f>SUM('Monthly'!X53:Z53)</f>
      </c>
      <c r="K45" s="32">
        <f>SUM('Monthly'!AA53:AC53)</f>
      </c>
      <c r="L45" s="32">
        <f>SUM('Monthly'!AD53:AF53)</f>
      </c>
      <c r="M45" s="32">
        <f>SUM('Monthly'!AG53:AI53)</f>
      </c>
      <c r="N45" s="32">
        <f>SUM('Monthly'!AJ53:AL53)</f>
      </c>
      <c r="O45" s="32">
        <f>SUM('Monthly'!AM53:AO53)</f>
      </c>
      <c r="P45" s="32">
        <f>SUM('Monthly'!AP53:AR53)</f>
      </c>
      <c r="Q45" s="32">
        <f>SUM('Monthly'!AS53:AU53)</f>
      </c>
      <c r="R45" s="32">
        <f>SUM('Monthly'!AV53:AX53)</f>
      </c>
      <c r="S45" s="32">
        <f>SUM('Monthly'!AY53:BA53)</f>
      </c>
      <c r="T45" s="32">
        <f>SUM('Monthly'!BB53:BD53)</f>
      </c>
      <c r="U45" s="32">
        <f>SUM('Monthly'!BE53:BG53)</f>
      </c>
      <c r="V45" s="32">
        <f>SUM('Monthly'!BH53:BJ53)</f>
      </c>
      <c r="W45" s="32">
        <f>SUM('Monthly'!BK53:BM53)</f>
      </c>
      <c r="X45" s="32">
        <f>SUM('Monthly'!BN53:BP53)</f>
      </c>
      <c r="Y45" s="32">
        <f>SUM('Monthly'!BQ53:BS53)</f>
      </c>
      <c r="Z45" s="32">
        <f>SUM('Monthly'!BT53:BV53)</f>
      </c>
      <c r="AA45" s="32">
        <f>SUM('Monthly'!BW53:BY53)</f>
      </c>
      <c r="AB45" s="32">
        <f>SUM('Monthly'!BZ53:CB53)</f>
      </c>
      <c r="AC45" s="32">
        <f>SUM('Monthly'!CC53:CE53)</f>
      </c>
      <c r="AD45" s="32">
        <f>SUM('Monthly'!CF53:CH53)</f>
      </c>
    </row>
    <row r="46" spans="1:30" s="33" customFormat="1" x14ac:dyDescent="0.25">
      <c r="A46" s="33" t="s">
        <v>103</v>
      </c>
      <c r="B46" s="34">
        <f>SUM(C46:AD46)</f>
      </c>
      <c r="C46" s="34">
        <f>SUM('Monthly'!C54:E54)</f>
      </c>
      <c r="D46" s="34">
        <f>SUM('Monthly'!F54:H54)</f>
      </c>
      <c r="E46" s="34">
        <f>SUM('Monthly'!I54:K54)</f>
      </c>
      <c r="F46" s="34">
        <f>SUM('Monthly'!L54:N54)</f>
      </c>
      <c r="G46" s="34">
        <f>SUM('Monthly'!O54:Q54)</f>
      </c>
      <c r="H46" s="34">
        <f>SUM('Monthly'!R54:T54)</f>
      </c>
      <c r="I46" s="34">
        <f>SUM('Monthly'!U54:W54)</f>
      </c>
      <c r="J46" s="34">
        <f>SUM('Monthly'!X54:Z54)</f>
      </c>
      <c r="K46" s="34">
        <f>SUM('Monthly'!AA54:AC54)</f>
      </c>
      <c r="L46" s="34">
        <f>SUM('Monthly'!AD54:AF54)</f>
      </c>
      <c r="M46" s="34">
        <f>SUM('Monthly'!AG54:AI54)</f>
      </c>
      <c r="N46" s="34">
        <f>SUM('Monthly'!AJ54:AL54)</f>
      </c>
      <c r="O46" s="34">
        <f>SUM('Monthly'!AM54:AO54)</f>
      </c>
      <c r="P46" s="34">
        <f>SUM('Monthly'!AP54:AR54)</f>
      </c>
      <c r="Q46" s="34">
        <f>SUM('Monthly'!AS54:AU54)</f>
      </c>
      <c r="R46" s="34">
        <f>SUM('Monthly'!AV54:AX54)</f>
      </c>
      <c r="S46" s="34">
        <f>SUM('Monthly'!AY54:BA54)</f>
      </c>
      <c r="T46" s="34">
        <f>SUM('Monthly'!BB54:BD54)</f>
      </c>
      <c r="U46" s="34">
        <f>SUM('Monthly'!BE54:BG54)</f>
      </c>
      <c r="V46" s="34">
        <f>SUM('Monthly'!BH54:BJ54)</f>
      </c>
      <c r="W46" s="34">
        <f>SUM('Monthly'!BK54:BM54)</f>
      </c>
      <c r="X46" s="34">
        <f>SUM('Monthly'!BN54:BP54)</f>
      </c>
      <c r="Y46" s="34">
        <f>SUM('Monthly'!BQ54:BS54)</f>
      </c>
      <c r="Z46" s="34">
        <f>SUM('Monthly'!BT54:BV54)</f>
      </c>
      <c r="AA46" s="34">
        <f>SUM('Monthly'!BW54:BY54)</f>
      </c>
      <c r="AB46" s="34">
        <f>SUM('Monthly'!BZ54:CB54)</f>
      </c>
      <c r="AC46" s="34">
        <f>SUM('Monthly'!CC54:CE54)</f>
      </c>
      <c r="AD46" s="34">
        <f>SUM('Monthly'!CF54:CH54)</f>
      </c>
    </row>
    <row r="47" spans="1:30" s="35" customFormat="1" x14ac:dyDescent="0.25">
      <c r="A47" s="35" t="s">
        <v>104</v>
      </c>
      <c r="B47" s="36">
        <f>SUM(C47:AD47)</f>
      </c>
      <c r="C47" s="36">
        <f>SUM('Monthly'!C55:E55)</f>
      </c>
      <c r="D47" s="36">
        <f>SUM('Monthly'!F55:H55)</f>
      </c>
      <c r="E47" s="36">
        <f>SUM('Monthly'!I55:K55)</f>
      </c>
      <c r="F47" s="36">
        <f>SUM('Monthly'!L55:N55)</f>
      </c>
      <c r="G47" s="36">
        <f>SUM('Monthly'!O55:Q55)</f>
      </c>
      <c r="H47" s="36">
        <f>SUM('Monthly'!R55:T55)</f>
      </c>
      <c r="I47" s="36">
        <f>SUM('Monthly'!U55:W55)</f>
      </c>
      <c r="J47" s="36">
        <f>SUM('Monthly'!X55:Z55)</f>
      </c>
      <c r="K47" s="36">
        <f>SUM('Monthly'!AA55:AC55)</f>
      </c>
      <c r="L47" s="36">
        <f>SUM('Monthly'!AD55:AF55)</f>
      </c>
      <c r="M47" s="36">
        <f>SUM('Monthly'!AG55:AI55)</f>
      </c>
      <c r="N47" s="36">
        <f>SUM('Monthly'!AJ55:AL55)</f>
      </c>
      <c r="O47" s="36">
        <f>SUM('Monthly'!AM55:AO55)</f>
      </c>
      <c r="P47" s="36">
        <f>SUM('Monthly'!AP55:AR55)</f>
      </c>
      <c r="Q47" s="36">
        <f>SUM('Monthly'!AS55:AU55)</f>
      </c>
      <c r="R47" s="36">
        <f>SUM('Monthly'!AV55:AX55)</f>
      </c>
      <c r="S47" s="36">
        <f>SUM('Monthly'!AY55:BA55)</f>
      </c>
      <c r="T47" s="36">
        <f>SUM('Monthly'!BB55:BD55)</f>
      </c>
      <c r="U47" s="36">
        <f>SUM('Monthly'!BE55:BG55)</f>
      </c>
      <c r="V47" s="36">
        <f>SUM('Monthly'!BH55:BJ55)</f>
      </c>
      <c r="W47" s="36">
        <f>SUM('Monthly'!BK55:BM55)</f>
      </c>
      <c r="X47" s="36">
        <f>SUM('Monthly'!BN55:BP55)</f>
      </c>
      <c r="Y47" s="36">
        <f>SUM('Monthly'!BQ55:BS55)</f>
      </c>
      <c r="Z47" s="36">
        <f>SUM('Monthly'!BT55:BV55)</f>
      </c>
      <c r="AA47" s="36">
        <f>SUM('Monthly'!BW55:BY55)</f>
      </c>
      <c r="AB47" s="36">
        <f>SUM('Monthly'!BZ55:CB55)</f>
      </c>
      <c r="AC47" s="36">
        <f>SUM('Monthly'!CC55:CE55)</f>
      </c>
      <c r="AD47" s="36">
        <f>SUM('Monthly'!CF55:CH55)</f>
      </c>
    </row>
    <row r="48" spans="1:30" s="35" customFormat="1" x14ac:dyDescent="0.25">
      <c r="A48" s="35" t="s">
        <v>105</v>
      </c>
      <c r="B48" s="36">
        <f>SUM(C48:AD48)</f>
      </c>
      <c r="C48" s="36">
        <f>SUM('Monthly'!C56:E56)</f>
      </c>
      <c r="D48" s="36">
        <f>SUM('Monthly'!F56:H56)</f>
      </c>
      <c r="E48" s="36">
        <f>SUM('Monthly'!I56:K56)</f>
      </c>
      <c r="F48" s="36">
        <f>SUM('Monthly'!L56:N56)</f>
      </c>
      <c r="G48" s="36">
        <f>SUM('Monthly'!O56:Q56)</f>
      </c>
      <c r="H48" s="36">
        <f>SUM('Monthly'!R56:T56)</f>
      </c>
      <c r="I48" s="36">
        <f>SUM('Monthly'!U56:W56)</f>
      </c>
      <c r="J48" s="36">
        <f>SUM('Monthly'!X56:Z56)</f>
      </c>
      <c r="K48" s="36">
        <f>SUM('Monthly'!AA56:AC56)</f>
      </c>
      <c r="L48" s="36">
        <f>SUM('Monthly'!AD56:AF56)</f>
      </c>
      <c r="M48" s="36">
        <f>SUM('Monthly'!AG56:AI56)</f>
      </c>
      <c r="N48" s="36">
        <f>SUM('Monthly'!AJ56:AL56)</f>
      </c>
      <c r="O48" s="36">
        <f>SUM('Monthly'!AM56:AO56)</f>
      </c>
      <c r="P48" s="36">
        <f>SUM('Monthly'!AP56:AR56)</f>
      </c>
      <c r="Q48" s="36">
        <f>SUM('Monthly'!AS56:AU56)</f>
      </c>
      <c r="R48" s="36">
        <f>SUM('Monthly'!AV56:AX56)</f>
      </c>
      <c r="S48" s="36">
        <f>SUM('Monthly'!AY56:BA56)</f>
      </c>
      <c r="T48" s="36">
        <f>SUM('Monthly'!BB56:BD56)</f>
      </c>
      <c r="U48" s="36">
        <f>SUM('Monthly'!BE56:BG56)</f>
      </c>
      <c r="V48" s="36">
        <f>SUM('Monthly'!BH56:BJ56)</f>
      </c>
      <c r="W48" s="36">
        <f>SUM('Monthly'!BK56:BM56)</f>
      </c>
      <c r="X48" s="36">
        <f>SUM('Monthly'!BN56:BP56)</f>
      </c>
      <c r="Y48" s="36">
        <f>SUM('Monthly'!BQ56:BS56)</f>
      </c>
      <c r="Z48" s="36">
        <f>SUM('Monthly'!BT56:BV56)</f>
      </c>
      <c r="AA48" s="36">
        <f>SUM('Monthly'!BW56:BY56)</f>
      </c>
      <c r="AB48" s="36">
        <f>SUM('Monthly'!BZ56:CB56)</f>
      </c>
      <c r="AC48" s="36">
        <f>SUM('Monthly'!CC56:CE56)</f>
      </c>
      <c r="AD48" s="36">
        <f>SUM('Monthly'!CF56:CH56)</f>
      </c>
    </row>
    <row r="49" spans="1:30" x14ac:dyDescent="0.25">
      <c r="A49" t="s">
        <v>106</v>
      </c>
      <c r="B49" s="38">
        <f>AVERAGE(C49:AD49)</f>
      </c>
      <c r="C49" s="38">
        <f>IF(C21&lt;&gt;0, C48/C21, 0)</f>
      </c>
      <c r="D49" s="38">
        <f>IF(D21&lt;&gt;0, D48/D21, 0)</f>
      </c>
      <c r="E49" s="38">
        <f>IF(E21&lt;&gt;0, E48/E21, 0)</f>
      </c>
      <c r="F49" s="38">
        <f>IF(F21&lt;&gt;0, F48/F21, 0)</f>
      </c>
      <c r="G49" s="38">
        <f>IF(G21&lt;&gt;0, G48/G21, 0)</f>
      </c>
      <c r="H49" s="38">
        <f>IF(H21&lt;&gt;0, H48/H21, 0)</f>
      </c>
      <c r="I49" s="38">
        <f>IF(I21&lt;&gt;0, I48/I21, 0)</f>
      </c>
      <c r="J49" s="38">
        <f>IF(J21&lt;&gt;0, J48/J21, 0)</f>
      </c>
      <c r="K49" s="38">
        <f>IF(K21&lt;&gt;0, K48/K21, 0)</f>
      </c>
      <c r="L49" s="38">
        <f>IF(L21&lt;&gt;0, L48/L21, 0)</f>
      </c>
      <c r="M49" s="38">
        <f>IF(M21&lt;&gt;0, M48/M21, 0)</f>
      </c>
      <c r="N49" s="38">
        <f>IF(N21&lt;&gt;0, N48/N21, 0)</f>
      </c>
      <c r="O49" s="38">
        <f>IF(O21&lt;&gt;0, O48/O21, 0)</f>
      </c>
      <c r="P49" s="38">
        <f>IF(P21&lt;&gt;0, P48/P21, 0)</f>
      </c>
      <c r="Q49" s="38">
        <f>IF(Q21&lt;&gt;0, Q48/Q21, 0)</f>
      </c>
      <c r="R49" s="38">
        <f>IF(R21&lt;&gt;0, R48/R21, 0)</f>
      </c>
      <c r="S49" s="38">
        <f>IF(S21&lt;&gt;0, S48/S21, 0)</f>
      </c>
      <c r="T49" s="38">
        <f>IF(T21&lt;&gt;0, T48/T21, 0)</f>
      </c>
      <c r="U49" s="38">
        <f>IF(U21&lt;&gt;0, U48/U21, 0)</f>
      </c>
      <c r="V49" s="38">
        <f>IF(V21&lt;&gt;0, V48/V21, 0)</f>
      </c>
      <c r="W49" s="38">
        <f>IF(W21&lt;&gt;0, W48/W21, 0)</f>
      </c>
      <c r="X49" s="38">
        <f>IF(X21&lt;&gt;0, X48/X21, 0)</f>
      </c>
      <c r="Y49" s="38">
        <f>IF(Y21&lt;&gt;0, Y48/Y21, 0)</f>
      </c>
      <c r="Z49" s="38">
        <f>IF(Z21&lt;&gt;0, Z48/Z21, 0)</f>
      </c>
      <c r="AA49" s="38">
        <f>IF(AA21&lt;&gt;0, AA48/AA21, 0)</f>
      </c>
      <c r="AB49" s="38">
        <f>IF(AB21&lt;&gt;0, AB48/AB21, 0)</f>
      </c>
      <c r="AC49" s="38">
        <f>IF(AC21&lt;&gt;0, AC48/AC21, 0)</f>
      </c>
      <c r="AD49" s="38">
        <f>IF(AD21&lt;&gt;0, AD48/AD21, 0)</f>
      </c>
    </row>
    <row r="50" spans="1:1" x14ac:dyDescent="0.25">
      <c r="A50" t="s">
        <v>73</v>
      </c>
    </row>
    <row r="51" spans="1:2" s="31" customFormat="1" x14ac:dyDescent="0.25">
      <c r="A51" s="31" t="s">
        <v>107</v>
      </c>
      <c r="B51" s="31"/>
    </row>
    <row r="52" spans="1:30" s="35" customFormat="1" x14ac:dyDescent="0.25">
      <c r="A52" s="35" t="s">
        <v>108</v>
      </c>
      <c r="B52" s="36">
        <f>SUM(C52:AD52)</f>
      </c>
      <c r="C52" s="36">
        <f>SUM('Monthly'!C66:E66)</f>
      </c>
      <c r="D52" s="36">
        <f>SUM('Monthly'!F66:H66)</f>
      </c>
      <c r="E52" s="36">
        <f>SUM('Monthly'!I66:K66)</f>
      </c>
      <c r="F52" s="36">
        <f>SUM('Monthly'!L66:N66)</f>
      </c>
      <c r="G52" s="36">
        <f>SUM('Monthly'!O66:Q66)</f>
      </c>
      <c r="H52" s="36">
        <f>SUM('Monthly'!R66:T66)</f>
      </c>
      <c r="I52" s="36">
        <f>SUM('Monthly'!U66:W66)</f>
      </c>
      <c r="J52" s="36">
        <f>SUM('Monthly'!X66:Z66)</f>
      </c>
      <c r="K52" s="36">
        <f>SUM('Monthly'!AA66:AC66)</f>
      </c>
      <c r="L52" s="36">
        <f>SUM('Monthly'!AD66:AF66)</f>
      </c>
      <c r="M52" s="36">
        <f>SUM('Monthly'!AG66:AI66)</f>
      </c>
      <c r="N52" s="36">
        <f>SUM('Monthly'!AJ66:AL66)</f>
      </c>
      <c r="O52" s="36">
        <f>SUM('Monthly'!AM66:AO66)</f>
      </c>
      <c r="P52" s="36">
        <f>SUM('Monthly'!AP66:AR66)</f>
      </c>
      <c r="Q52" s="36">
        <f>SUM('Monthly'!AS66:AU66)</f>
      </c>
      <c r="R52" s="36">
        <f>SUM('Monthly'!AV66:AX66)</f>
      </c>
      <c r="S52" s="36">
        <f>SUM('Monthly'!AY66:BA66)</f>
      </c>
      <c r="T52" s="36">
        <f>SUM('Monthly'!BB66:BD66)</f>
      </c>
      <c r="U52" s="36">
        <f>SUM('Monthly'!BE66:BG66)</f>
      </c>
      <c r="V52" s="36">
        <f>SUM('Monthly'!BH66:BJ66)</f>
      </c>
      <c r="W52" s="36">
        <f>SUM('Monthly'!BK66:BM66)</f>
      </c>
      <c r="X52" s="36">
        <f>SUM('Monthly'!BN66:BP66)</f>
      </c>
      <c r="Y52" s="36">
        <f>SUM('Monthly'!BQ66:BS66)</f>
      </c>
      <c r="Z52" s="36">
        <f>SUM('Monthly'!BT66:BV66)</f>
      </c>
      <c r="AA52" s="36">
        <f>SUM('Monthly'!BW66:BY66)</f>
      </c>
      <c r="AB52" s="36">
        <f>SUM('Monthly'!BZ66:CB66)</f>
      </c>
      <c r="AC52" s="36">
        <f>SUM('Monthly'!CC66:CE66)</f>
      </c>
      <c r="AD52" s="36">
        <f>SUM('Monthly'!CF66:CH66)</f>
      </c>
    </row>
    <row r="53" spans="1:30" s="35" customFormat="1" x14ac:dyDescent="0.25">
      <c r="A53" s="35" t="s">
        <v>109</v>
      </c>
      <c r="B53" s="36">
        <f>SUM(C53:AD53)</f>
      </c>
      <c r="C53" s="36">
        <f>SUM('Monthly'!C67:E67)</f>
      </c>
      <c r="D53" s="36">
        <f>SUM('Monthly'!F67:H67)</f>
      </c>
      <c r="E53" s="36">
        <f>SUM('Monthly'!I67:K67)</f>
      </c>
      <c r="F53" s="36">
        <f>SUM('Monthly'!L67:N67)</f>
      </c>
      <c r="G53" s="36">
        <f>SUM('Monthly'!O67:Q67)</f>
      </c>
      <c r="H53" s="36">
        <f>SUM('Monthly'!R67:T67)</f>
      </c>
      <c r="I53" s="36">
        <f>SUM('Monthly'!U67:W67)</f>
      </c>
      <c r="J53" s="36">
        <f>SUM('Monthly'!X67:Z67)</f>
      </c>
      <c r="K53" s="36">
        <f>SUM('Monthly'!AA67:AC67)</f>
      </c>
      <c r="L53" s="36">
        <f>SUM('Monthly'!AD67:AF67)</f>
      </c>
      <c r="M53" s="36">
        <f>SUM('Monthly'!AG67:AI67)</f>
      </c>
      <c r="N53" s="36">
        <f>SUM('Monthly'!AJ67:AL67)</f>
      </c>
      <c r="O53" s="36">
        <f>SUM('Monthly'!AM67:AO67)</f>
      </c>
      <c r="P53" s="36">
        <f>SUM('Monthly'!AP67:AR67)</f>
      </c>
      <c r="Q53" s="36">
        <f>SUM('Monthly'!AS67:AU67)</f>
      </c>
      <c r="R53" s="36">
        <f>SUM('Monthly'!AV67:AX67)</f>
      </c>
      <c r="S53" s="36">
        <f>SUM('Monthly'!AY67:BA67)</f>
      </c>
      <c r="T53" s="36">
        <f>SUM('Monthly'!BB67:BD67)</f>
      </c>
      <c r="U53" s="36">
        <f>SUM('Monthly'!BE67:BG67)</f>
      </c>
      <c r="V53" s="36">
        <f>SUM('Monthly'!BH67:BJ67)</f>
      </c>
      <c r="W53" s="36">
        <f>SUM('Monthly'!BK67:BM67)</f>
      </c>
      <c r="X53" s="36">
        <f>SUM('Monthly'!BN67:BP67)</f>
      </c>
      <c r="Y53" s="36">
        <f>SUM('Monthly'!BQ67:BS67)</f>
      </c>
      <c r="Z53" s="36">
        <f>SUM('Monthly'!BT67:BV67)</f>
      </c>
      <c r="AA53" s="36">
        <f>SUM('Monthly'!BW67:BY67)</f>
      </c>
      <c r="AB53" s="36">
        <f>SUM('Monthly'!BZ67:CB67)</f>
      </c>
      <c r="AC53" s="36">
        <f>SUM('Monthly'!CC67:CE67)</f>
      </c>
      <c r="AD53" s="36">
        <f>SUM('Monthly'!CF67:CH67)</f>
      </c>
    </row>
    <row r="54" spans="1:30" s="33" customFormat="1" x14ac:dyDescent="0.25">
      <c r="A54" s="33" t="s">
        <v>110</v>
      </c>
      <c r="B54" s="34">
        <f>AD54</f>
      </c>
      <c r="C54" s="34">
        <f>'Monthly'!E68</f>
      </c>
      <c r="D54" s="34">
        <f>'Monthly'!H68</f>
      </c>
      <c r="E54" s="34">
        <f>'Monthly'!K68</f>
      </c>
      <c r="F54" s="34">
        <f>'Monthly'!N68</f>
      </c>
      <c r="G54" s="34">
        <f>'Monthly'!Q68</f>
      </c>
      <c r="H54" s="34">
        <f>'Monthly'!T68</f>
      </c>
      <c r="I54" s="34">
        <f>'Monthly'!W68</f>
      </c>
      <c r="J54" s="34">
        <f>'Monthly'!Z68</f>
      </c>
      <c r="K54" s="34">
        <f>'Monthly'!AC68</f>
      </c>
      <c r="L54" s="34">
        <f>'Monthly'!AF68</f>
      </c>
      <c r="M54" s="34">
        <f>'Monthly'!AI68</f>
      </c>
      <c r="N54" s="34">
        <f>'Monthly'!AL68</f>
      </c>
      <c r="O54" s="34">
        <f>'Monthly'!AO68</f>
      </c>
      <c r="P54" s="34">
        <f>'Monthly'!AR68</f>
      </c>
      <c r="Q54" s="34">
        <f>'Monthly'!AU68</f>
      </c>
      <c r="R54" s="34">
        <f>'Monthly'!AX68</f>
      </c>
      <c r="S54" s="34">
        <f>'Monthly'!BA68</f>
      </c>
      <c r="T54" s="34">
        <f>'Monthly'!BD68</f>
      </c>
      <c r="U54" s="34">
        <f>'Monthly'!BG68</f>
      </c>
      <c r="V54" s="34">
        <f>'Monthly'!BJ68</f>
      </c>
      <c r="W54" s="34">
        <f>'Monthly'!BM68</f>
      </c>
      <c r="X54" s="34">
        <f>'Monthly'!BP68</f>
      </c>
      <c r="Y54" s="34">
        <f>'Monthly'!BS68</f>
      </c>
      <c r="Z54" s="34">
        <f>'Monthly'!BV68</f>
      </c>
      <c r="AA54" s="34">
        <f>'Monthly'!BY68</f>
      </c>
      <c r="AB54" s="34">
        <f>'Monthly'!CB68</f>
      </c>
      <c r="AC54" s="34">
        <f>'Monthly'!CE68</f>
      </c>
      <c r="AD54" s="34">
        <f>'Monthly'!CH68</f>
      </c>
    </row>
  </sheetData>
  <mergeCells count="8">
    <mergeCell ref="A2:B2"/>
    <mergeCell ref="A11:B11"/>
    <mergeCell ref="A18:B18"/>
    <mergeCell ref="A27:B27"/>
    <mergeCell ref="A32:B32"/>
    <mergeCell ref="A37:B37"/>
    <mergeCell ref="A42:B42"/>
    <mergeCell ref="A51:B51"/>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68"/>
  <sheetViews>
    <sheetView workbookViewId="0" showGridLines="0">
      <pane xSplit="1" ySplit="1" topLeftCell="B2" activePane="bottomRight" state="frozen"/>
      <selection pane="bottomRight"/>
    </sheetView>
  </sheetViews>
  <sheetFormatPr defaultRowHeight="15" outlineLevelRow="0" outlineLevelCol="0" x14ac:dyDescent="55"/>
  <cols>
    <col min="1" max="1" width="35" customWidth="1"/>
    <col min="2" max="2" width="16" customWidth="1"/>
    <col min="3" max="86" width="13" customWidth="1"/>
  </cols>
  <sheetData>
    <row r="1" ht="28" customHeight="1" spans="1:86" s="30" customFormat="1" x14ac:dyDescent="0.25">
      <c r="A1" s="30" t="s">
        <v>56</v>
      </c>
      <c r="B1" s="30" t="s">
        <v>57</v>
      </c>
      <c r="C1" s="30" t="s">
        <v>139</v>
      </c>
      <c r="D1" s="30" t="s">
        <v>140</v>
      </c>
      <c r="E1" s="30" t="s">
        <v>141</v>
      </c>
      <c r="F1" s="30" t="s">
        <v>142</v>
      </c>
      <c r="G1" s="30" t="s">
        <v>143</v>
      </c>
      <c r="H1" s="30" t="s">
        <v>144</v>
      </c>
      <c r="I1" s="30" t="s">
        <v>145</v>
      </c>
      <c r="J1" s="30" t="s">
        <v>146</v>
      </c>
      <c r="K1" s="30" t="s">
        <v>147</v>
      </c>
      <c r="L1" s="30" t="s">
        <v>148</v>
      </c>
      <c r="M1" s="30" t="s">
        <v>149</v>
      </c>
      <c r="N1" s="30" t="s">
        <v>150</v>
      </c>
      <c r="O1" s="30" t="s">
        <v>151</v>
      </c>
      <c r="P1" s="30" t="s">
        <v>152</v>
      </c>
      <c r="Q1" s="30" t="s">
        <v>153</v>
      </c>
      <c r="R1" s="30" t="s">
        <v>154</v>
      </c>
      <c r="S1" s="30" t="s">
        <v>155</v>
      </c>
      <c r="T1" s="30" t="s">
        <v>156</v>
      </c>
      <c r="U1" s="30" t="s">
        <v>157</v>
      </c>
      <c r="V1" s="30" t="s">
        <v>158</v>
      </c>
      <c r="W1" s="30" t="s">
        <v>159</v>
      </c>
      <c r="X1" s="30" t="s">
        <v>160</v>
      </c>
      <c r="Y1" s="30" t="s">
        <v>161</v>
      </c>
      <c r="Z1" s="30" t="s">
        <v>162</v>
      </c>
      <c r="AA1" s="30" t="s">
        <v>163</v>
      </c>
      <c r="AB1" s="30" t="s">
        <v>164</v>
      </c>
      <c r="AC1" s="30" t="s">
        <v>165</v>
      </c>
      <c r="AD1" s="30" t="s">
        <v>166</v>
      </c>
      <c r="AE1" s="30" t="s">
        <v>167</v>
      </c>
      <c r="AF1" s="30" t="s">
        <v>168</v>
      </c>
      <c r="AG1" s="30" t="s">
        <v>169</v>
      </c>
      <c r="AH1" s="30" t="s">
        <v>170</v>
      </c>
      <c r="AI1" s="30" t="s">
        <v>171</v>
      </c>
      <c r="AJ1" s="30" t="s">
        <v>172</v>
      </c>
      <c r="AK1" s="30" t="s">
        <v>173</v>
      </c>
      <c r="AL1" s="30" t="s">
        <v>174</v>
      </c>
      <c r="AM1" s="30" t="s">
        <v>175</v>
      </c>
      <c r="AN1" s="30" t="s">
        <v>176</v>
      </c>
      <c r="AO1" s="30" t="s">
        <v>177</v>
      </c>
      <c r="AP1" s="30" t="s">
        <v>178</v>
      </c>
      <c r="AQ1" s="30" t="s">
        <v>179</v>
      </c>
      <c r="AR1" s="30" t="s">
        <v>180</v>
      </c>
      <c r="AS1" s="30" t="s">
        <v>181</v>
      </c>
      <c r="AT1" s="30" t="s">
        <v>182</v>
      </c>
      <c r="AU1" s="30" t="s">
        <v>183</v>
      </c>
      <c r="AV1" s="30" t="s">
        <v>184</v>
      </c>
      <c r="AW1" s="30" t="s">
        <v>185</v>
      </c>
      <c r="AX1" s="30" t="s">
        <v>186</v>
      </c>
      <c r="AY1" s="30" t="s">
        <v>187</v>
      </c>
      <c r="AZ1" s="30" t="s">
        <v>188</v>
      </c>
      <c r="BA1" s="30" t="s">
        <v>189</v>
      </c>
      <c r="BB1" s="30" t="s">
        <v>190</v>
      </c>
      <c r="BC1" s="30" t="s">
        <v>191</v>
      </c>
      <c r="BD1" s="30" t="s">
        <v>192</v>
      </c>
      <c r="BE1" s="30" t="s">
        <v>193</v>
      </c>
      <c r="BF1" s="30" t="s">
        <v>194</v>
      </c>
      <c r="BG1" s="30" t="s">
        <v>195</v>
      </c>
      <c r="BH1" s="30" t="s">
        <v>196</v>
      </c>
      <c r="BI1" s="30" t="s">
        <v>197</v>
      </c>
      <c r="BJ1" s="30" t="s">
        <v>198</v>
      </c>
      <c r="BK1" s="30" t="s">
        <v>199</v>
      </c>
      <c r="BL1" s="30" t="s">
        <v>200</v>
      </c>
      <c r="BM1" s="30" t="s">
        <v>201</v>
      </c>
      <c r="BN1" s="30" t="s">
        <v>202</v>
      </c>
      <c r="BO1" s="30" t="s">
        <v>203</v>
      </c>
      <c r="BP1" s="30" t="s">
        <v>204</v>
      </c>
      <c r="BQ1" s="30" t="s">
        <v>205</v>
      </c>
      <c r="BR1" s="30" t="s">
        <v>206</v>
      </c>
      <c r="BS1" s="30" t="s">
        <v>207</v>
      </c>
      <c r="BT1" s="30" t="s">
        <v>208</v>
      </c>
      <c r="BU1" s="30" t="s">
        <v>209</v>
      </c>
      <c r="BV1" s="30" t="s">
        <v>210</v>
      </c>
      <c r="BW1" s="30" t="s">
        <v>211</v>
      </c>
      <c r="BX1" s="30" t="s">
        <v>212</v>
      </c>
      <c r="BY1" s="30" t="s">
        <v>213</v>
      </c>
      <c r="BZ1" s="30" t="s">
        <v>214</v>
      </c>
      <c r="CA1" s="30" t="s">
        <v>215</v>
      </c>
      <c r="CB1" s="30" t="s">
        <v>216</v>
      </c>
      <c r="CC1" s="30" t="s">
        <v>217</v>
      </c>
      <c r="CD1" s="30" t="s">
        <v>218</v>
      </c>
      <c r="CE1" s="30" t="s">
        <v>219</v>
      </c>
      <c r="CF1" s="30" t="s">
        <v>220</v>
      </c>
      <c r="CG1" s="30" t="s">
        <v>221</v>
      </c>
      <c r="CH1" s="30" t="s">
        <v>222</v>
      </c>
    </row>
    <row r="2" spans="1:2" s="31" customFormat="1" x14ac:dyDescent="0.25">
      <c r="A2" s="31" t="s">
        <v>65</v>
      </c>
      <c r="B2" s="31"/>
    </row>
    <row r="3" spans="1:86" x14ac:dyDescent="0.25">
      <c r="A3" t="s">
        <v>66</v>
      </c>
      <c r="B3" s="32">
        <f>SUM(C3:CH3)</f>
      </c>
      <c r="C3" s="32">
        <f>'Acquisition'!C8</f>
      </c>
      <c r="D3" s="32">
        <f>'Acquisition'!D8</f>
      </c>
      <c r="E3" s="32">
        <f>'Acquisition'!E8</f>
      </c>
      <c r="F3" s="32">
        <f>'Acquisition'!F8</f>
      </c>
      <c r="G3" s="32">
        <f>'Acquisition'!G8</f>
      </c>
      <c r="H3" s="32">
        <f>'Acquisition'!H8</f>
      </c>
      <c r="I3" s="32">
        <f>'Acquisition'!I8</f>
      </c>
      <c r="J3" s="32">
        <f>'Acquisition'!J8</f>
      </c>
      <c r="K3" s="32">
        <f>'Acquisition'!K8</f>
      </c>
      <c r="L3" s="32">
        <f>'Acquisition'!L8</f>
      </c>
      <c r="M3" s="32">
        <f>'Acquisition'!M8</f>
      </c>
      <c r="N3" s="32">
        <f>'Acquisition'!N8</f>
      </c>
      <c r="O3" s="32">
        <f>'Acquisition'!O8</f>
      </c>
      <c r="P3" s="32">
        <f>'Acquisition'!P8</f>
      </c>
      <c r="Q3" s="32">
        <f>'Acquisition'!Q8</f>
      </c>
      <c r="R3" s="32">
        <f>'Acquisition'!R8</f>
      </c>
      <c r="S3" s="32">
        <f>'Acquisition'!S8</f>
      </c>
      <c r="T3" s="32">
        <f>'Acquisition'!T8</f>
      </c>
      <c r="U3" s="32">
        <f>'Acquisition'!U8</f>
      </c>
      <c r="V3" s="32">
        <f>'Acquisition'!V8</f>
      </c>
      <c r="W3" s="32">
        <f>'Acquisition'!W8</f>
      </c>
      <c r="X3" s="32">
        <f>'Acquisition'!X8</f>
      </c>
      <c r="Y3" s="32">
        <f>'Acquisition'!Y8</f>
      </c>
      <c r="Z3" s="32">
        <f>'Acquisition'!Z8</f>
      </c>
      <c r="AA3" s="32">
        <f>'Acquisition'!AA8</f>
      </c>
      <c r="AB3" s="32">
        <f>'Acquisition'!AB8</f>
      </c>
      <c r="AC3" s="32">
        <f>'Acquisition'!AC8</f>
      </c>
      <c r="AD3" s="32">
        <f>'Acquisition'!AD8</f>
      </c>
      <c r="AE3" s="32">
        <f>'Acquisition'!AE8</f>
      </c>
      <c r="AF3" s="32">
        <f>'Acquisition'!AF8</f>
      </c>
      <c r="AG3" s="32">
        <f>'Acquisition'!AG8</f>
      </c>
      <c r="AH3" s="32">
        <f>'Acquisition'!AH8</f>
      </c>
      <c r="AI3" s="32">
        <f>'Acquisition'!AI8</f>
      </c>
      <c r="AJ3" s="32">
        <f>'Acquisition'!AJ8</f>
      </c>
      <c r="AK3" s="32">
        <f>'Acquisition'!AK8</f>
      </c>
      <c r="AL3" s="32">
        <f>'Acquisition'!AL8</f>
      </c>
      <c r="AM3" s="32">
        <f>'Acquisition'!AM8</f>
      </c>
      <c r="AN3" s="32">
        <f>'Acquisition'!AN8</f>
      </c>
      <c r="AO3" s="32">
        <f>'Acquisition'!AO8</f>
      </c>
      <c r="AP3" s="32">
        <f>'Acquisition'!AP8</f>
      </c>
      <c r="AQ3" s="32">
        <f>'Acquisition'!AQ8</f>
      </c>
      <c r="AR3" s="32">
        <f>'Acquisition'!AR8</f>
      </c>
      <c r="AS3" s="32">
        <f>'Acquisition'!AS8</f>
      </c>
      <c r="AT3" s="32">
        <f>'Acquisition'!AT8</f>
      </c>
      <c r="AU3" s="32">
        <f>'Acquisition'!AU8</f>
      </c>
      <c r="AV3" s="32">
        <f>'Acquisition'!AV8</f>
      </c>
      <c r="AW3" s="32">
        <f>'Acquisition'!AW8</f>
      </c>
      <c r="AX3" s="32">
        <f>'Acquisition'!AX8</f>
      </c>
      <c r="AY3" s="32">
        <f>'Acquisition'!AY8</f>
      </c>
      <c r="AZ3" s="32">
        <f>'Acquisition'!AZ8</f>
      </c>
      <c r="BA3" s="32">
        <f>'Acquisition'!BA8</f>
      </c>
      <c r="BB3" s="32">
        <f>'Acquisition'!BB8</f>
      </c>
      <c r="BC3" s="32">
        <f>'Acquisition'!BC8</f>
      </c>
      <c r="BD3" s="32">
        <f>'Acquisition'!BD8</f>
      </c>
      <c r="BE3" s="32">
        <f>'Acquisition'!BE8</f>
      </c>
      <c r="BF3" s="32">
        <f>'Acquisition'!BF8</f>
      </c>
      <c r="BG3" s="32">
        <f>'Acquisition'!BG8</f>
      </c>
      <c r="BH3" s="32">
        <f>'Acquisition'!BH8</f>
      </c>
      <c r="BI3" s="32">
        <f>'Acquisition'!BI8</f>
      </c>
      <c r="BJ3" s="32">
        <f>'Acquisition'!BJ8</f>
      </c>
      <c r="BK3" s="32">
        <f>'Acquisition'!BK8</f>
      </c>
      <c r="BL3" s="32">
        <f>'Acquisition'!BL8</f>
      </c>
      <c r="BM3" s="32">
        <f>'Acquisition'!BM8</f>
      </c>
      <c r="BN3" s="32">
        <f>'Acquisition'!BN8</f>
      </c>
      <c r="BO3" s="32">
        <f>'Acquisition'!BO8</f>
      </c>
      <c r="BP3" s="32">
        <f>'Acquisition'!BP8</f>
      </c>
      <c r="BQ3" s="32">
        <f>'Acquisition'!BQ8</f>
      </c>
      <c r="BR3" s="32">
        <f>'Acquisition'!BR8</f>
      </c>
      <c r="BS3" s="32">
        <f>'Acquisition'!BS8</f>
      </c>
      <c r="BT3" s="32">
        <f>'Acquisition'!BT8</f>
      </c>
      <c r="BU3" s="32">
        <f>'Acquisition'!BU8</f>
      </c>
      <c r="BV3" s="32">
        <f>'Acquisition'!BV8</f>
      </c>
      <c r="BW3" s="32">
        <f>'Acquisition'!BW8</f>
      </c>
      <c r="BX3" s="32">
        <f>'Acquisition'!BX8</f>
      </c>
      <c r="BY3" s="32">
        <f>'Acquisition'!BY8</f>
      </c>
      <c r="BZ3" s="32">
        <f>'Acquisition'!BZ8</f>
      </c>
      <c r="CA3" s="32">
        <f>'Acquisition'!CA8</f>
      </c>
      <c r="CB3" s="32">
        <f>'Acquisition'!CB8</f>
      </c>
      <c r="CC3" s="32">
        <f>'Acquisition'!CC8</f>
      </c>
      <c r="CD3" s="32">
        <f>'Acquisition'!CD8</f>
      </c>
      <c r="CE3" s="32">
        <f>'Acquisition'!CE8</f>
      </c>
      <c r="CF3" s="32">
        <f>'Acquisition'!CF8</f>
      </c>
      <c r="CG3" s="32">
        <f>'Acquisition'!CG8</f>
      </c>
      <c r="CH3" s="32">
        <f>'Acquisition'!CH8</f>
      </c>
    </row>
    <row r="4" spans="1:86" s="33" customFormat="1" x14ac:dyDescent="0.25">
      <c r="A4" s="33" t="s">
        <v>67</v>
      </c>
      <c r="B4" s="34">
        <f>SUM(C4:CH4)</f>
      </c>
      <c r="C4" s="34">
        <f>'Construction'!E58</f>
      </c>
      <c r="D4" s="34">
        <f>'Construction'!F58</f>
      </c>
      <c r="E4" s="34">
        <f>'Construction'!G58</f>
      </c>
      <c r="F4" s="34">
        <f>'Construction'!H58</f>
      </c>
      <c r="G4" s="34">
        <f>'Construction'!I58</f>
      </c>
      <c r="H4" s="34">
        <f>'Construction'!J58</f>
      </c>
      <c r="I4" s="34">
        <f>'Construction'!K58</f>
      </c>
      <c r="J4" s="34">
        <f>'Construction'!L58</f>
      </c>
      <c r="K4" s="34">
        <f>'Construction'!M58</f>
      </c>
      <c r="L4" s="34">
        <f>'Construction'!N58</f>
      </c>
      <c r="M4" s="34">
        <f>'Construction'!O58</f>
      </c>
      <c r="N4" s="34">
        <f>'Construction'!P58</f>
      </c>
      <c r="O4" s="34">
        <f>'Construction'!Q58</f>
      </c>
      <c r="P4" s="34">
        <f>'Construction'!R58</f>
      </c>
      <c r="Q4" s="34">
        <f>'Construction'!S58</f>
      </c>
      <c r="R4" s="34">
        <f>'Construction'!T58</f>
      </c>
      <c r="S4" s="34">
        <f>'Construction'!U58</f>
      </c>
      <c r="T4" s="34">
        <f>'Construction'!V58</f>
      </c>
      <c r="U4" s="34">
        <f>'Construction'!W58</f>
      </c>
      <c r="V4" s="34">
        <f>'Construction'!X58</f>
      </c>
      <c r="W4" s="34">
        <f>'Construction'!Y58</f>
      </c>
      <c r="X4" s="34">
        <f>'Construction'!Z58</f>
      </c>
      <c r="Y4" s="34">
        <f>'Construction'!AA58</f>
      </c>
      <c r="Z4" s="34">
        <f>'Construction'!AB58</f>
      </c>
      <c r="AA4" s="34">
        <f>'Construction'!AC58</f>
      </c>
      <c r="AB4" s="34">
        <f>'Construction'!AD58</f>
      </c>
      <c r="AC4" s="34">
        <f>'Construction'!AE58</f>
      </c>
      <c r="AD4" s="34">
        <f>'Construction'!AF58</f>
      </c>
      <c r="AE4" s="34">
        <f>'Construction'!AG58</f>
      </c>
      <c r="AF4" s="34">
        <f>'Construction'!AH58</f>
      </c>
      <c r="AG4" s="34">
        <f>'Construction'!AI58</f>
      </c>
      <c r="AH4" s="34">
        <f>'Construction'!AJ58</f>
      </c>
      <c r="AI4" s="34">
        <f>'Construction'!AK58</f>
      </c>
      <c r="AJ4" s="34">
        <f>'Construction'!AL58</f>
      </c>
      <c r="AK4" s="34">
        <f>'Construction'!AM58</f>
      </c>
      <c r="AL4" s="34">
        <f>'Construction'!AN58</f>
      </c>
      <c r="AM4" s="34">
        <f>'Construction'!AO58</f>
      </c>
      <c r="AN4" s="34">
        <f>'Construction'!AP58</f>
      </c>
      <c r="AO4" s="34">
        <f>'Construction'!AQ58</f>
      </c>
      <c r="AP4" s="34">
        <f>'Construction'!AR58</f>
      </c>
      <c r="AQ4" s="34">
        <f>'Construction'!AS58</f>
      </c>
      <c r="AR4" s="34">
        <f>'Construction'!AT58</f>
      </c>
      <c r="AS4" s="34">
        <f>'Construction'!AU58</f>
      </c>
      <c r="AT4" s="34">
        <f>'Construction'!AV58</f>
      </c>
      <c r="AU4" s="34">
        <f>'Construction'!AW58</f>
      </c>
      <c r="AV4" s="34">
        <f>'Construction'!AX58</f>
      </c>
      <c r="AW4" s="34">
        <f>'Construction'!AY58</f>
      </c>
      <c r="AX4" s="34">
        <f>'Construction'!AZ58</f>
      </c>
      <c r="AY4" s="34">
        <f>'Construction'!BA58</f>
      </c>
      <c r="AZ4" s="34">
        <f>'Construction'!BB58</f>
      </c>
      <c r="BA4" s="34">
        <f>'Construction'!BC58</f>
      </c>
      <c r="BB4" s="34">
        <f>'Construction'!BD58</f>
      </c>
      <c r="BC4" s="34">
        <f>'Construction'!BE58</f>
      </c>
      <c r="BD4" s="34">
        <f>'Construction'!BF58</f>
      </c>
      <c r="BE4" s="34">
        <f>'Construction'!BG58</f>
      </c>
      <c r="BF4" s="34">
        <f>'Construction'!BH58</f>
      </c>
      <c r="BG4" s="34">
        <f>'Construction'!BI58</f>
      </c>
      <c r="BH4" s="34">
        <f>'Construction'!BJ58</f>
      </c>
      <c r="BI4" s="34">
        <f>'Construction'!BK58</f>
      </c>
      <c r="BJ4" s="34">
        <f>'Construction'!BL58</f>
      </c>
      <c r="BK4" s="34">
        <f>'Construction'!BM58</f>
      </c>
      <c r="BL4" s="34">
        <f>'Construction'!BN58</f>
      </c>
      <c r="BM4" s="34">
        <f>'Construction'!BO58</f>
      </c>
      <c r="BN4" s="34">
        <f>'Construction'!BP58</f>
      </c>
      <c r="BO4" s="34">
        <f>'Construction'!BQ58</f>
      </c>
      <c r="BP4" s="34">
        <f>'Construction'!BR58</f>
      </c>
      <c r="BQ4" s="34">
        <f>'Construction'!BS58</f>
      </c>
      <c r="BR4" s="34">
        <f>'Construction'!BT58</f>
      </c>
      <c r="BS4" s="34">
        <f>'Construction'!BU58</f>
      </c>
      <c r="BT4" s="34">
        <f>'Construction'!BV58</f>
      </c>
      <c r="BU4" s="34">
        <f>'Construction'!BW58</f>
      </c>
      <c r="BV4" s="34">
        <f>'Construction'!BX58</f>
      </c>
      <c r="BW4" s="34">
        <f>'Construction'!BY58</f>
      </c>
      <c r="BX4" s="34">
        <f>'Construction'!BZ58</f>
      </c>
      <c r="BY4" s="34">
        <f>'Construction'!CA58</f>
      </c>
      <c r="BZ4" s="34">
        <f>'Construction'!CB58</f>
      </c>
      <c r="CA4" s="34">
        <f>'Construction'!CC58</f>
      </c>
      <c r="CB4" s="34">
        <f>'Construction'!CD58</f>
      </c>
      <c r="CC4" s="34">
        <f>'Construction'!CE58</f>
      </c>
      <c r="CD4" s="34">
        <f>'Construction'!CF58</f>
      </c>
      <c r="CE4" s="34">
        <f>'Construction'!CG58</f>
      </c>
      <c r="CF4" s="34">
        <f>'Construction'!CH58</f>
      </c>
      <c r="CG4" s="34">
        <f>'Construction'!CI58</f>
      </c>
      <c r="CH4" s="34">
        <f>'Construction'!CJ58</f>
      </c>
    </row>
    <row r="5" spans="1:86" x14ac:dyDescent="0.25">
      <c r="A5" t="s">
        <v>68</v>
      </c>
      <c r="B5" s="32">
        <f>SUM(C5:CH5)</f>
      </c>
      <c r="C5" s="32">
        <f>'Construction'!E59</f>
      </c>
      <c r="D5" s="32">
        <f>'Construction'!F59</f>
      </c>
      <c r="E5" s="32">
        <f>'Construction'!G59</f>
      </c>
      <c r="F5" s="32">
        <f>'Construction'!H59</f>
      </c>
      <c r="G5" s="32">
        <f>'Construction'!I59</f>
      </c>
      <c r="H5" s="32">
        <f>'Construction'!J59</f>
      </c>
      <c r="I5" s="32">
        <f>'Construction'!K59</f>
      </c>
      <c r="J5" s="32">
        <f>'Construction'!L59</f>
      </c>
      <c r="K5" s="32">
        <f>'Construction'!M59</f>
      </c>
      <c r="L5" s="32">
        <f>'Construction'!N59</f>
      </c>
      <c r="M5" s="32">
        <f>'Construction'!O59</f>
      </c>
      <c r="N5" s="32">
        <f>'Construction'!P59</f>
      </c>
      <c r="O5" s="32">
        <f>'Construction'!Q59</f>
      </c>
      <c r="P5" s="32">
        <f>'Construction'!R59</f>
      </c>
      <c r="Q5" s="32">
        <f>'Construction'!S59</f>
      </c>
      <c r="R5" s="32">
        <f>'Construction'!T59</f>
      </c>
      <c r="S5" s="32">
        <f>'Construction'!U59</f>
      </c>
      <c r="T5" s="32">
        <f>'Construction'!V59</f>
      </c>
      <c r="U5" s="32">
        <f>'Construction'!W59</f>
      </c>
      <c r="V5" s="32">
        <f>'Construction'!X59</f>
      </c>
      <c r="W5" s="32">
        <f>'Construction'!Y59</f>
      </c>
      <c r="X5" s="32">
        <f>'Construction'!Z59</f>
      </c>
      <c r="Y5" s="32">
        <f>'Construction'!AA59</f>
      </c>
      <c r="Z5" s="32">
        <f>'Construction'!AB59</f>
      </c>
      <c r="AA5" s="32">
        <f>'Construction'!AC59</f>
      </c>
      <c r="AB5" s="32">
        <f>'Construction'!AD59</f>
      </c>
      <c r="AC5" s="32">
        <f>'Construction'!AE59</f>
      </c>
      <c r="AD5" s="32">
        <f>'Construction'!AF59</f>
      </c>
      <c r="AE5" s="32">
        <f>'Construction'!AG59</f>
      </c>
      <c r="AF5" s="32">
        <f>'Construction'!AH59</f>
      </c>
      <c r="AG5" s="32">
        <f>'Construction'!AI59</f>
      </c>
      <c r="AH5" s="32">
        <f>'Construction'!AJ59</f>
      </c>
      <c r="AI5" s="32">
        <f>'Construction'!AK59</f>
      </c>
      <c r="AJ5" s="32">
        <f>'Construction'!AL59</f>
      </c>
      <c r="AK5" s="32">
        <f>'Construction'!AM59</f>
      </c>
      <c r="AL5" s="32">
        <f>'Construction'!AN59</f>
      </c>
      <c r="AM5" s="32">
        <f>'Construction'!AO59</f>
      </c>
      <c r="AN5" s="32">
        <f>'Construction'!AP59</f>
      </c>
      <c r="AO5" s="32">
        <f>'Construction'!AQ59</f>
      </c>
      <c r="AP5" s="32">
        <f>'Construction'!AR59</f>
      </c>
      <c r="AQ5" s="32">
        <f>'Construction'!AS59</f>
      </c>
      <c r="AR5" s="32">
        <f>'Construction'!AT59</f>
      </c>
      <c r="AS5" s="32">
        <f>'Construction'!AU59</f>
      </c>
      <c r="AT5" s="32">
        <f>'Construction'!AV59</f>
      </c>
      <c r="AU5" s="32">
        <f>'Construction'!AW59</f>
      </c>
      <c r="AV5" s="32">
        <f>'Construction'!AX59</f>
      </c>
      <c r="AW5" s="32">
        <f>'Construction'!AY59</f>
      </c>
      <c r="AX5" s="32">
        <f>'Construction'!AZ59</f>
      </c>
      <c r="AY5" s="32">
        <f>'Construction'!BA59</f>
      </c>
      <c r="AZ5" s="32">
        <f>'Construction'!BB59</f>
      </c>
      <c r="BA5" s="32">
        <f>'Construction'!BC59</f>
      </c>
      <c r="BB5" s="32">
        <f>'Construction'!BD59</f>
      </c>
      <c r="BC5" s="32">
        <f>'Construction'!BE59</f>
      </c>
      <c r="BD5" s="32">
        <f>'Construction'!BF59</f>
      </c>
      <c r="BE5" s="32">
        <f>'Construction'!BG59</f>
      </c>
      <c r="BF5" s="32">
        <f>'Construction'!BH59</f>
      </c>
      <c r="BG5" s="32">
        <f>'Construction'!BI59</f>
      </c>
      <c r="BH5" s="32">
        <f>'Construction'!BJ59</f>
      </c>
      <c r="BI5" s="32">
        <f>'Construction'!BK59</f>
      </c>
      <c r="BJ5" s="32">
        <f>'Construction'!BL59</f>
      </c>
      <c r="BK5" s="32">
        <f>'Construction'!BM59</f>
      </c>
      <c r="BL5" s="32">
        <f>'Construction'!BN59</f>
      </c>
      <c r="BM5" s="32">
        <f>'Construction'!BO59</f>
      </c>
      <c r="BN5" s="32">
        <f>'Construction'!BP59</f>
      </c>
      <c r="BO5" s="32">
        <f>'Construction'!BQ59</f>
      </c>
      <c r="BP5" s="32">
        <f>'Construction'!BR59</f>
      </c>
      <c r="BQ5" s="32">
        <f>'Construction'!BS59</f>
      </c>
      <c r="BR5" s="32">
        <f>'Construction'!BT59</f>
      </c>
      <c r="BS5" s="32">
        <f>'Construction'!BU59</f>
      </c>
      <c r="BT5" s="32">
        <f>'Construction'!BV59</f>
      </c>
      <c r="BU5" s="32">
        <f>'Construction'!BW59</f>
      </c>
      <c r="BV5" s="32">
        <f>'Construction'!BX59</f>
      </c>
      <c r="BW5" s="32">
        <f>'Construction'!BY59</f>
      </c>
      <c r="BX5" s="32">
        <f>'Construction'!BZ59</f>
      </c>
      <c r="BY5" s="32">
        <f>'Construction'!CA59</f>
      </c>
      <c r="BZ5" s="32">
        <f>'Construction'!CB59</f>
      </c>
      <c r="CA5" s="32">
        <f>'Construction'!CC59</f>
      </c>
      <c r="CB5" s="32">
        <f>'Construction'!CD59</f>
      </c>
      <c r="CC5" s="32">
        <f>'Construction'!CE59</f>
      </c>
      <c r="CD5" s="32">
        <f>'Construction'!CF59</f>
      </c>
      <c r="CE5" s="32">
        <f>'Construction'!CG59</f>
      </c>
      <c r="CF5" s="32">
        <f>'Construction'!CH59</f>
      </c>
      <c r="CG5" s="32">
        <f>'Construction'!CI59</f>
      </c>
      <c r="CH5" s="32">
        <f>'Construction'!CJ59</f>
      </c>
    </row>
    <row r="6" spans="1:86" s="33" customFormat="1" x14ac:dyDescent="0.25">
      <c r="A6" s="33" t="s">
        <v>69</v>
      </c>
      <c r="B6" s="34">
        <f>SUM(C6:CH6)</f>
      </c>
      <c r="C6" s="34">
        <f>'Amortization'!C6</f>
      </c>
      <c r="D6" s="34">
        <f>'Amortization'!D6</f>
      </c>
      <c r="E6" s="34">
        <f>'Amortization'!E6</f>
      </c>
      <c r="F6" s="34">
        <f>'Amortization'!F6</f>
      </c>
      <c r="G6" s="34">
        <f>'Amortization'!G6</f>
      </c>
      <c r="H6" s="34">
        <f>'Amortization'!H6</f>
      </c>
      <c r="I6" s="34">
        <f>'Amortization'!I6</f>
      </c>
      <c r="J6" s="34">
        <f>'Amortization'!J6</f>
      </c>
      <c r="K6" s="34">
        <f>'Amortization'!K6</f>
      </c>
      <c r="L6" s="34">
        <f>'Amortization'!L6</f>
      </c>
      <c r="M6" s="34">
        <f>'Amortization'!M6</f>
      </c>
      <c r="N6" s="34">
        <f>'Amortization'!N6</f>
      </c>
      <c r="O6" s="34">
        <f>'Amortization'!O6</f>
      </c>
      <c r="P6" s="34">
        <f>'Amortization'!P6</f>
      </c>
      <c r="Q6" s="34">
        <f>'Amortization'!Q6</f>
      </c>
      <c r="R6" s="34">
        <f>'Amortization'!R6</f>
      </c>
      <c r="S6" s="34">
        <f>'Amortization'!S6</f>
      </c>
      <c r="T6" s="34">
        <f>'Amortization'!T6</f>
      </c>
      <c r="U6" s="34">
        <f>'Amortization'!U6</f>
      </c>
      <c r="V6" s="34">
        <f>'Amortization'!V6</f>
      </c>
      <c r="W6" s="34">
        <f>'Amortization'!W6</f>
      </c>
      <c r="X6" s="34">
        <f>'Amortization'!X6</f>
      </c>
      <c r="Y6" s="34">
        <f>'Amortization'!Y6</f>
      </c>
      <c r="Z6" s="34">
        <f>'Amortization'!Z6</f>
      </c>
      <c r="AA6" s="34">
        <f>'Amortization'!AA6</f>
      </c>
      <c r="AB6" s="34">
        <f>'Amortization'!AB6</f>
      </c>
      <c r="AC6" s="34">
        <f>'Amortization'!AC6</f>
      </c>
      <c r="AD6" s="34">
        <f>'Amortization'!AD6</f>
      </c>
      <c r="AE6" s="34">
        <f>'Amortization'!AE6</f>
      </c>
      <c r="AF6" s="34">
        <f>'Amortization'!AF6</f>
      </c>
      <c r="AG6" s="34">
        <f>'Amortization'!AG6</f>
      </c>
      <c r="AH6" s="34">
        <f>'Amortization'!AH6</f>
      </c>
      <c r="AI6" s="34">
        <f>'Amortization'!AI6</f>
      </c>
      <c r="AJ6" s="34">
        <f>'Amortization'!AJ6</f>
      </c>
      <c r="AK6" s="34">
        <f>'Amortization'!AK6</f>
      </c>
      <c r="AL6" s="34">
        <f>'Amortization'!AL6</f>
      </c>
      <c r="AM6" s="34">
        <f>'Amortization'!AM6</f>
      </c>
      <c r="AN6" s="34">
        <f>'Amortization'!AN6</f>
      </c>
      <c r="AO6" s="34">
        <f>'Amortization'!AO6</f>
      </c>
      <c r="AP6" s="34">
        <f>'Amortization'!AP6</f>
      </c>
      <c r="AQ6" s="34">
        <f>'Amortization'!AQ6</f>
      </c>
      <c r="AR6" s="34">
        <f>'Amortization'!AR6</f>
      </c>
      <c r="AS6" s="34">
        <f>'Amortization'!AS6</f>
      </c>
      <c r="AT6" s="34">
        <f>'Amortization'!AT6</f>
      </c>
      <c r="AU6" s="34">
        <f>'Amortization'!AU6</f>
      </c>
      <c r="AV6" s="34">
        <f>'Amortization'!AV6</f>
      </c>
      <c r="AW6" s="34">
        <f>'Amortization'!AW6</f>
      </c>
      <c r="AX6" s="34">
        <f>'Amortization'!AX6</f>
      </c>
      <c r="AY6" s="34">
        <f>'Amortization'!AY6</f>
      </c>
      <c r="AZ6" s="34">
        <f>'Amortization'!AZ6</f>
      </c>
      <c r="BA6" s="34">
        <f>'Amortization'!BA6</f>
      </c>
      <c r="BB6" s="34">
        <f>'Amortization'!BB6</f>
      </c>
      <c r="BC6" s="34">
        <f>'Amortization'!BC6</f>
      </c>
      <c r="BD6" s="34">
        <f>'Amortization'!BD6</f>
      </c>
      <c r="BE6" s="34">
        <f>'Amortization'!BE6</f>
      </c>
      <c r="BF6" s="34">
        <f>'Amortization'!BF6</f>
      </c>
      <c r="BG6" s="34">
        <f>'Amortization'!BG6</f>
      </c>
      <c r="BH6" s="34">
        <f>'Amortization'!BH6</f>
      </c>
      <c r="BI6" s="34">
        <f>'Amortization'!BI6</f>
      </c>
      <c r="BJ6" s="34">
        <f>'Amortization'!BJ6</f>
      </c>
      <c r="BK6" s="34">
        <f>'Amortization'!BK6</f>
      </c>
      <c r="BL6" s="34">
        <f>'Amortization'!BL6</f>
      </c>
      <c r="BM6" s="34">
        <f>'Amortization'!BM6</f>
      </c>
      <c r="BN6" s="34">
        <f>'Amortization'!BN6</f>
      </c>
      <c r="BO6" s="34">
        <f>'Amortization'!BO6</f>
      </c>
      <c r="BP6" s="34">
        <f>'Amortization'!BP6</f>
      </c>
      <c r="BQ6" s="34">
        <f>'Amortization'!BQ6</f>
      </c>
      <c r="BR6" s="34">
        <f>'Amortization'!BR6</f>
      </c>
      <c r="BS6" s="34">
        <f>'Amortization'!BS6</f>
      </c>
      <c r="BT6" s="34">
        <f>'Amortization'!BT6</f>
      </c>
      <c r="BU6" s="34">
        <f>'Amortization'!BU6</f>
      </c>
      <c r="BV6" s="34">
        <f>'Amortization'!BV6</f>
      </c>
      <c r="BW6" s="34">
        <f>'Amortization'!BW6</f>
      </c>
      <c r="BX6" s="34">
        <f>'Amortization'!BX6</f>
      </c>
      <c r="BY6" s="34">
        <f>'Amortization'!BY6</f>
      </c>
      <c r="BZ6" s="34">
        <f>'Amortization'!BZ6</f>
      </c>
      <c r="CA6" s="34">
        <f>'Amortization'!CA6</f>
      </c>
      <c r="CB6" s="34">
        <f>'Amortization'!CB6</f>
      </c>
      <c r="CC6" s="34">
        <f>'Amortization'!CC6</f>
      </c>
      <c r="CD6" s="34">
        <f>'Amortization'!CD6</f>
      </c>
      <c r="CE6" s="34">
        <f>'Amortization'!CE6</f>
      </c>
      <c r="CF6" s="34">
        <f>'Amortization'!CF6</f>
      </c>
      <c r="CG6" s="34">
        <f>'Amortization'!CG6</f>
      </c>
      <c r="CH6" s="34">
        <f>'Amortization'!CH6</f>
      </c>
    </row>
    <row r="7" spans="1:86" x14ac:dyDescent="0.25">
      <c r="A7" t="s">
        <v>70</v>
      </c>
      <c r="B7" s="32">
        <f>SUM(C7:CH7)</f>
      </c>
      <c r="C7" s="32">
        <f>'Amortization'!C23</f>
      </c>
      <c r="D7" s="32">
        <f>'Amortization'!D23</f>
      </c>
      <c r="E7" s="32">
        <f>'Amortization'!E23</f>
      </c>
      <c r="F7" s="32">
        <f>'Amortization'!F23</f>
      </c>
      <c r="G7" s="32">
        <f>'Amortization'!G23</f>
      </c>
      <c r="H7" s="32">
        <f>'Amortization'!H23</f>
      </c>
      <c r="I7" s="32">
        <f>'Amortization'!I23</f>
      </c>
      <c r="J7" s="32">
        <f>'Amortization'!J23</f>
      </c>
      <c r="K7" s="32">
        <f>'Amortization'!K23</f>
      </c>
      <c r="L7" s="32">
        <f>'Amortization'!L23</f>
      </c>
      <c r="M7" s="32">
        <f>'Amortization'!M23</f>
      </c>
      <c r="N7" s="32">
        <f>'Amortization'!N23</f>
      </c>
      <c r="O7" s="32">
        <f>'Amortization'!O23</f>
      </c>
      <c r="P7" s="32">
        <f>'Amortization'!P23</f>
      </c>
      <c r="Q7" s="32">
        <f>'Amortization'!Q23</f>
      </c>
      <c r="R7" s="32">
        <f>'Amortization'!R23</f>
      </c>
      <c r="S7" s="32">
        <f>'Amortization'!S23</f>
      </c>
      <c r="T7" s="32">
        <f>'Amortization'!T23</f>
      </c>
      <c r="U7" s="32">
        <f>'Amortization'!U23</f>
      </c>
      <c r="V7" s="32">
        <f>'Amortization'!V23</f>
      </c>
      <c r="W7" s="32">
        <f>'Amortization'!W23</f>
      </c>
      <c r="X7" s="32">
        <f>'Amortization'!X23</f>
      </c>
      <c r="Y7" s="32">
        <f>'Amortization'!Y23</f>
      </c>
      <c r="Z7" s="32">
        <f>'Amortization'!Z23</f>
      </c>
      <c r="AA7" s="32">
        <f>'Amortization'!AA23</f>
      </c>
      <c r="AB7" s="32">
        <f>'Amortization'!AB23</f>
      </c>
      <c r="AC7" s="32">
        <f>'Amortization'!AC23</f>
      </c>
      <c r="AD7" s="32">
        <f>'Amortization'!AD23</f>
      </c>
      <c r="AE7" s="32">
        <f>'Amortization'!AE23</f>
      </c>
      <c r="AF7" s="32">
        <f>'Amortization'!AF23</f>
      </c>
      <c r="AG7" s="32">
        <f>'Amortization'!AG23</f>
      </c>
      <c r="AH7" s="32">
        <f>'Amortization'!AH23</f>
      </c>
      <c r="AI7" s="32">
        <f>'Amortization'!AI23</f>
      </c>
      <c r="AJ7" s="32">
        <f>'Amortization'!AJ23</f>
      </c>
      <c r="AK7" s="32">
        <f>'Amortization'!AK23</f>
      </c>
      <c r="AL7" s="32">
        <f>'Amortization'!AL23</f>
      </c>
      <c r="AM7" s="32">
        <f>'Amortization'!AM23</f>
      </c>
      <c r="AN7" s="32">
        <f>'Amortization'!AN23</f>
      </c>
      <c r="AO7" s="32">
        <f>'Amortization'!AO23</f>
      </c>
      <c r="AP7" s="32">
        <f>'Amortization'!AP23</f>
      </c>
      <c r="AQ7" s="32">
        <f>'Amortization'!AQ23</f>
      </c>
      <c r="AR7" s="32">
        <f>'Amortization'!AR23</f>
      </c>
      <c r="AS7" s="32">
        <f>'Amortization'!AS23</f>
      </c>
      <c r="AT7" s="32">
        <f>'Amortization'!AT23</f>
      </c>
      <c r="AU7" s="32">
        <f>'Amortization'!AU23</f>
      </c>
      <c r="AV7" s="32">
        <f>'Amortization'!AV23</f>
      </c>
      <c r="AW7" s="32">
        <f>'Amortization'!AW23</f>
      </c>
      <c r="AX7" s="32">
        <f>'Amortization'!AX23</f>
      </c>
      <c r="AY7" s="32">
        <f>'Amortization'!AY23</f>
      </c>
      <c r="AZ7" s="32">
        <f>'Amortization'!AZ23</f>
      </c>
      <c r="BA7" s="32">
        <f>'Amortization'!BA23</f>
      </c>
      <c r="BB7" s="32">
        <f>'Amortization'!BB23</f>
      </c>
      <c r="BC7" s="32">
        <f>'Amortization'!BC23</f>
      </c>
      <c r="BD7" s="32">
        <f>'Amortization'!BD23</f>
      </c>
      <c r="BE7" s="32">
        <f>'Amortization'!BE23</f>
      </c>
      <c r="BF7" s="32">
        <f>'Amortization'!BF23</f>
      </c>
      <c r="BG7" s="32">
        <f>'Amortization'!BG23</f>
      </c>
      <c r="BH7" s="32">
        <f>'Amortization'!BH23</f>
      </c>
      <c r="BI7" s="32">
        <f>'Amortization'!BI23</f>
      </c>
      <c r="BJ7" s="32">
        <f>'Amortization'!BJ23</f>
      </c>
      <c r="BK7" s="32">
        <f>'Amortization'!BK23</f>
      </c>
      <c r="BL7" s="32">
        <f>'Amortization'!BL23</f>
      </c>
      <c r="BM7" s="32">
        <f>'Amortization'!BM23</f>
      </c>
      <c r="BN7" s="32">
        <f>'Amortization'!BN23</f>
      </c>
      <c r="BO7" s="32">
        <f>'Amortization'!BO23</f>
      </c>
      <c r="BP7" s="32">
        <f>'Amortization'!BP23</f>
      </c>
      <c r="BQ7" s="32">
        <f>'Amortization'!BQ23</f>
      </c>
      <c r="BR7" s="32">
        <f>'Amortization'!BR23</f>
      </c>
      <c r="BS7" s="32">
        <f>'Amortization'!BS23</f>
      </c>
      <c r="BT7" s="32">
        <f>'Amortization'!BT23</f>
      </c>
      <c r="BU7" s="32">
        <f>'Amortization'!BU23</f>
      </c>
      <c r="BV7" s="32">
        <f>'Amortization'!BV23</f>
      </c>
      <c r="BW7" s="32">
        <f>'Amortization'!BW23</f>
      </c>
      <c r="BX7" s="32">
        <f>'Amortization'!BX23</f>
      </c>
      <c r="BY7" s="32">
        <f>'Amortization'!BY23</f>
      </c>
      <c r="BZ7" s="32">
        <f>'Amortization'!BZ23</f>
      </c>
      <c r="CA7" s="32">
        <f>'Amortization'!CA23</f>
      </c>
      <c r="CB7" s="32">
        <f>'Amortization'!CB23</f>
      </c>
      <c r="CC7" s="32">
        <f>'Amortization'!CC23</f>
      </c>
      <c r="CD7" s="32">
        <f>'Amortization'!CD23</f>
      </c>
      <c r="CE7" s="32">
        <f>'Amortization'!CE23</f>
      </c>
      <c r="CF7" s="32">
        <f>'Amortization'!CF23</f>
      </c>
      <c r="CG7" s="32">
        <f>'Amortization'!CG23</f>
      </c>
      <c r="CH7" s="32">
        <f>'Amortization'!CH23</f>
      </c>
    </row>
    <row r="8" spans="1:86" s="33" customFormat="1" x14ac:dyDescent="0.25">
      <c r="A8" s="33" t="s">
        <v>71</v>
      </c>
      <c r="B8" s="34">
        <f>SUM(C8:CH8)</f>
      </c>
      <c r="C8" s="34">
        <v>0</v>
      </c>
      <c r="D8" s="34">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c r="W8" s="34">
        <v>0</v>
      </c>
      <c r="X8" s="34">
        <v>0</v>
      </c>
      <c r="Y8" s="34">
        <v>0</v>
      </c>
      <c r="Z8" s="34">
        <v>0</v>
      </c>
      <c r="AA8" s="34">
        <v>0</v>
      </c>
      <c r="AB8" s="34">
        <v>3367060.921195423</v>
      </c>
      <c r="AC8" s="34">
        <v>0</v>
      </c>
      <c r="AD8" s="34">
        <v>0</v>
      </c>
      <c r="AE8" s="34">
        <v>0</v>
      </c>
      <c r="AF8" s="34">
        <v>0</v>
      </c>
      <c r="AG8" s="34">
        <v>0</v>
      </c>
      <c r="AH8" s="34">
        <v>0</v>
      </c>
      <c r="AI8" s="34">
        <v>0</v>
      </c>
      <c r="AJ8" s="34">
        <v>0</v>
      </c>
      <c r="AK8" s="34">
        <v>0</v>
      </c>
      <c r="AL8" s="34">
        <v>0</v>
      </c>
      <c r="AM8" s="34">
        <v>0</v>
      </c>
      <c r="AN8" s="34">
        <v>0</v>
      </c>
      <c r="AO8" s="34">
        <v>7702104.96</v>
      </c>
      <c r="AP8" s="34">
        <v>0</v>
      </c>
      <c r="AQ8" s="34">
        <v>0</v>
      </c>
      <c r="AR8" s="34">
        <v>0</v>
      </c>
      <c r="AS8" s="34">
        <v>0</v>
      </c>
      <c r="AT8" s="34">
        <v>0</v>
      </c>
      <c r="AU8" s="34">
        <v>0</v>
      </c>
      <c r="AV8" s="34">
        <v>0</v>
      </c>
      <c r="AW8" s="34">
        <v>0</v>
      </c>
      <c r="AX8" s="34">
        <v>0</v>
      </c>
      <c r="AY8" s="34">
        <v>0</v>
      </c>
      <c r="AZ8" s="34">
        <v>0</v>
      </c>
      <c r="BA8" s="34">
        <v>0</v>
      </c>
      <c r="BB8" s="34">
        <v>0</v>
      </c>
      <c r="BC8" s="34">
        <v>0</v>
      </c>
      <c r="BD8" s="34">
        <v>0</v>
      </c>
      <c r="BE8" s="34">
        <v>0</v>
      </c>
      <c r="BF8" s="34">
        <v>0</v>
      </c>
      <c r="BG8" s="34">
        <v>0</v>
      </c>
      <c r="BH8" s="34">
        <v>0</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row>
    <row r="9" spans="1:86" s="35" customFormat="1" x14ac:dyDescent="0.25">
      <c r="A9" s="35" t="s">
        <v>72</v>
      </c>
      <c r="B9" s="36">
        <f>SUM(C9:CH9)</f>
      </c>
      <c r="C9" s="36">
        <f>C3+C4+C5+C6+C7</f>
      </c>
      <c r="D9" s="36">
        <f>D3+D4+D5+D6+D7</f>
      </c>
      <c r="E9" s="36">
        <f>E3+E4+E5+E6+E7</f>
      </c>
      <c r="F9" s="36">
        <f>F3+F4+F5+F6+F7</f>
      </c>
      <c r="G9" s="36">
        <f>G3+G4+G5+G6+G7</f>
      </c>
      <c r="H9" s="36">
        <f>H3+H4+H5+H6+H7</f>
      </c>
      <c r="I9" s="36">
        <f>I3+I4+I5+I6+I7</f>
      </c>
      <c r="J9" s="36">
        <f>J3+J4+J5+J6+J7</f>
      </c>
      <c r="K9" s="36">
        <f>K3+K4+K5+K6+K7</f>
      </c>
      <c r="L9" s="36">
        <f>L3+L4+L5+L6+L7</f>
      </c>
      <c r="M9" s="36">
        <f>M3+M4+M5+M6+M7</f>
      </c>
      <c r="N9" s="36">
        <f>N3+N4+N5+N6+N7</f>
      </c>
      <c r="O9" s="36">
        <f>O3+O4+O5+O6+O7</f>
      </c>
      <c r="P9" s="36">
        <f>P3+P4+P5+P6+P7</f>
      </c>
      <c r="Q9" s="36">
        <f>Q3+Q4+Q5+Q6+Q7</f>
      </c>
      <c r="R9" s="36">
        <f>R3+R4+R5+R6+R7</f>
      </c>
      <c r="S9" s="36">
        <f>S3+S4+S5+S6+S7</f>
      </c>
      <c r="T9" s="36">
        <f>T3+T4+T5+T6+T7</f>
      </c>
      <c r="U9" s="36">
        <f>U3+U4+U5+U6+U7</f>
      </c>
      <c r="V9" s="36">
        <f>V3+V4+V5+V6+V7</f>
      </c>
      <c r="W9" s="36">
        <f>W3+W4+W5+W6+W7</f>
      </c>
      <c r="X9" s="36">
        <f>X3+X4+X5+X6+X7</f>
      </c>
      <c r="Y9" s="36">
        <f>Y3+Y4+Y5+Y6+Y7</f>
      </c>
      <c r="Z9" s="36">
        <f>Z3+Z4+Z5+Z6+Z7</f>
      </c>
      <c r="AA9" s="36">
        <f>AA3+AA4+AA5+AA6+AA7</f>
      </c>
      <c r="AB9" s="36">
        <f>AB3+AB4+AB5+AB6+AB7</f>
      </c>
      <c r="AC9" s="36">
        <f>AC3+AC4+AC5+AC6+AC7</f>
      </c>
      <c r="AD9" s="36">
        <f>AD3+AD4+AD5+AD6+AD7</f>
      </c>
      <c r="AE9" s="36">
        <f>AE3+AE4+AE5+AE6+AE7</f>
      </c>
      <c r="AF9" s="36">
        <f>AF3+AF4+AF5+AF6+AF7</f>
      </c>
      <c r="AG9" s="36">
        <f>AG3+AG4+AG5+AG6+AG7</f>
      </c>
      <c r="AH9" s="36">
        <f>AH3+AH4+AH5+AH6+AH7</f>
      </c>
      <c r="AI9" s="36">
        <f>AI3+AI4+AI5+AI6+AI7</f>
      </c>
      <c r="AJ9" s="36">
        <f>AJ3+AJ4+AJ5+AJ6+AJ7</f>
      </c>
      <c r="AK9" s="36">
        <f>AK3+AK4+AK5+AK6+AK7</f>
      </c>
      <c r="AL9" s="36">
        <f>AL3+AL4+AL5+AL6+AL7</f>
      </c>
      <c r="AM9" s="36">
        <f>AM3+AM4+AM5+AM6+AM7</f>
      </c>
      <c r="AN9" s="36">
        <f>AN3+AN4+AN5+AN6+AN7</f>
      </c>
      <c r="AO9" s="36">
        <f>AO3+AO4+AO5+AO6+AO7</f>
      </c>
      <c r="AP9" s="36">
        <f>AP3+AP4+AP5+AP6+AP7</f>
      </c>
      <c r="AQ9" s="36">
        <f>AQ3+AQ4+AQ5+AQ6+AQ7</f>
      </c>
      <c r="AR9" s="36">
        <f>AR3+AR4+AR5+AR6+AR7</f>
      </c>
      <c r="AS9" s="36">
        <f>AS3+AS4+AS5+AS6+AS7</f>
      </c>
      <c r="AT9" s="36">
        <f>AT3+AT4+AT5+AT6+AT7</f>
      </c>
      <c r="AU9" s="36">
        <f>AU3+AU4+AU5+AU6+AU7</f>
      </c>
      <c r="AV9" s="36">
        <f>AV3+AV4+AV5+AV6+AV7</f>
      </c>
      <c r="AW9" s="36">
        <f>AW3+AW4+AW5+AW6+AW7</f>
      </c>
      <c r="AX9" s="36">
        <f>AX3+AX4+AX5+AX6+AX7</f>
      </c>
      <c r="AY9" s="36">
        <f>AY3+AY4+AY5+AY6+AY7</f>
      </c>
      <c r="AZ9" s="36">
        <f>AZ3+AZ4+AZ5+AZ6+AZ7</f>
      </c>
      <c r="BA9" s="36">
        <f>BA3+BA4+BA5+BA6+BA7</f>
      </c>
      <c r="BB9" s="36">
        <f>BB3+BB4+BB5+BB6+BB7</f>
      </c>
      <c r="BC9" s="36">
        <f>BC3+BC4+BC5+BC6+BC7</f>
      </c>
      <c r="BD9" s="36">
        <f>BD3+BD4+BD5+BD6+BD7</f>
      </c>
      <c r="BE9" s="36">
        <f>BE3+BE4+BE5+BE6+BE7</f>
      </c>
      <c r="BF9" s="36">
        <f>BF3+BF4+BF5+BF6+BF7</f>
      </c>
      <c r="BG9" s="36">
        <f>BG3+BG4+BG5+BG6+BG7</f>
      </c>
      <c r="BH9" s="36">
        <f>BH3+BH4+BH5+BH6+BH7</f>
      </c>
      <c r="BI9" s="36">
        <f>BI3+BI4+BI5+BI6+BI7</f>
      </c>
      <c r="BJ9" s="36">
        <f>BJ3+BJ4+BJ5+BJ6+BJ7</f>
      </c>
      <c r="BK9" s="36">
        <f>BK3+BK4+BK5+BK6+BK7</f>
      </c>
      <c r="BL9" s="36">
        <f>BL3+BL4+BL5+BL6+BL7</f>
      </c>
      <c r="BM9" s="36">
        <f>BM3+BM4+BM5+BM6+BM7</f>
      </c>
      <c r="BN9" s="36">
        <f>BN3+BN4+BN5+BN6+BN7</f>
      </c>
      <c r="BO9" s="36">
        <f>BO3+BO4+BO5+BO6+BO7</f>
      </c>
      <c r="BP9" s="36">
        <f>BP3+BP4+BP5+BP6+BP7</f>
      </c>
      <c r="BQ9" s="36">
        <f>BQ3+BQ4+BQ5+BQ6+BQ7</f>
      </c>
      <c r="BR9" s="36">
        <f>BR3+BR4+BR5+BR6+BR7</f>
      </c>
      <c r="BS9" s="36">
        <f>BS3+BS4+BS5+BS6+BS7</f>
      </c>
      <c r="BT9" s="36">
        <f>BT3+BT4+BT5+BT6+BT7</f>
      </c>
      <c r="BU9" s="36">
        <f>BU3+BU4+BU5+BU6+BU7</f>
      </c>
      <c r="BV9" s="36">
        <f>BV3+BV4+BV5+BV6+BV7</f>
      </c>
      <c r="BW9" s="36">
        <f>BW3+BW4+BW5+BW6+BW7</f>
      </c>
      <c r="BX9" s="36">
        <f>BX3+BX4+BX5+BX6+BX7</f>
      </c>
      <c r="BY9" s="36">
        <f>BY3+BY4+BY5+BY6+BY7</f>
      </c>
      <c r="BZ9" s="36">
        <f>BZ3+BZ4+BZ5+BZ6+BZ7</f>
      </c>
      <c r="CA9" s="36">
        <f>CA3+CA4+CA5+CA6+CA7</f>
      </c>
      <c r="CB9" s="36">
        <f>CB3+CB4+CB5+CB6+CB7</f>
      </c>
      <c r="CC9" s="36">
        <f>CC3+CC4+CC5+CC6+CC7</f>
      </c>
      <c r="CD9" s="36">
        <f>CD3+CD4+CD5+CD6+CD7</f>
      </c>
      <c r="CE9" s="36">
        <f>CE3+CE4+CE5+CE6+CE7</f>
      </c>
      <c r="CF9" s="36">
        <f>CF3+CF4+CF5+CF6+CF7</f>
      </c>
      <c r="CG9" s="36">
        <f>CG3+CG4+CG5+CG6+CG7</f>
      </c>
      <c r="CH9" s="36">
        <f>CH3+CH4+CH5+CH6+CH7</f>
      </c>
    </row>
    <row r="11" spans="1:2" s="31" customFormat="1" x14ac:dyDescent="0.25">
      <c r="A11" s="31" t="s">
        <v>74</v>
      </c>
      <c r="B11" s="31"/>
    </row>
    <row r="12" spans="1:86" s="33" customFormat="1" x14ac:dyDescent="0.25">
      <c r="A12" s="33" t="s">
        <v>75</v>
      </c>
      <c r="B12" s="34">
        <f>SUM(C12:CH12)</f>
      </c>
      <c r="C12" s="34">
        <f>'Revenue'!F24</f>
      </c>
      <c r="D12" s="34">
        <f>'Revenue'!G24</f>
      </c>
      <c r="E12" s="34">
        <f>'Revenue'!H24</f>
      </c>
      <c r="F12" s="34">
        <f>'Revenue'!I24</f>
      </c>
      <c r="G12" s="34">
        <f>'Revenue'!J24</f>
      </c>
      <c r="H12" s="34">
        <f>'Revenue'!K24</f>
      </c>
      <c r="I12" s="34">
        <f>'Revenue'!L24</f>
      </c>
      <c r="J12" s="34">
        <f>'Revenue'!M24</f>
      </c>
      <c r="K12" s="34">
        <f>'Revenue'!N24</f>
      </c>
      <c r="L12" s="34">
        <f>'Revenue'!O24</f>
      </c>
      <c r="M12" s="34">
        <f>'Revenue'!P24</f>
      </c>
      <c r="N12" s="34">
        <f>'Revenue'!Q24</f>
      </c>
      <c r="O12" s="34">
        <f>'Revenue'!R24</f>
      </c>
      <c r="P12" s="34">
        <f>'Revenue'!S24</f>
      </c>
      <c r="Q12" s="34">
        <f>'Revenue'!T24</f>
      </c>
      <c r="R12" s="34">
        <f>'Revenue'!U24</f>
      </c>
      <c r="S12" s="34">
        <f>'Revenue'!V24</f>
      </c>
      <c r="T12" s="34">
        <f>'Revenue'!W24</f>
      </c>
      <c r="U12" s="34">
        <f>'Revenue'!X24</f>
      </c>
      <c r="V12" s="34">
        <f>'Revenue'!Y24</f>
      </c>
      <c r="W12" s="34">
        <f>'Revenue'!Z24</f>
      </c>
      <c r="X12" s="34">
        <f>'Revenue'!AA24</f>
      </c>
      <c r="Y12" s="34">
        <f>'Revenue'!AB24</f>
      </c>
      <c r="Z12" s="34">
        <f>'Revenue'!AC24</f>
      </c>
      <c r="AA12" s="34">
        <f>'Revenue'!AD24</f>
      </c>
      <c r="AB12" s="34">
        <f>'Revenue'!AE24</f>
      </c>
      <c r="AC12" s="34">
        <f>'Revenue'!AF24</f>
      </c>
      <c r="AD12" s="34">
        <f>'Revenue'!AG24</f>
      </c>
      <c r="AE12" s="34">
        <f>'Revenue'!AH24</f>
      </c>
      <c r="AF12" s="34">
        <f>'Revenue'!AI24</f>
      </c>
      <c r="AG12" s="34">
        <f>'Revenue'!AJ24</f>
      </c>
      <c r="AH12" s="34">
        <f>'Revenue'!AK24</f>
      </c>
      <c r="AI12" s="34">
        <f>'Revenue'!AL24</f>
      </c>
      <c r="AJ12" s="34">
        <f>'Revenue'!AM24</f>
      </c>
      <c r="AK12" s="34">
        <f>'Revenue'!AN24</f>
      </c>
      <c r="AL12" s="34">
        <f>'Revenue'!AO24</f>
      </c>
      <c r="AM12" s="34">
        <f>'Revenue'!AP24</f>
      </c>
      <c r="AN12" s="34">
        <f>'Revenue'!AQ24</f>
      </c>
      <c r="AO12" s="34">
        <f>'Revenue'!AR24</f>
      </c>
      <c r="AP12" s="34">
        <f>'Revenue'!AS24</f>
      </c>
      <c r="AQ12" s="34">
        <f>'Revenue'!AT24</f>
      </c>
      <c r="AR12" s="34">
        <f>'Revenue'!AU24</f>
      </c>
      <c r="AS12" s="34">
        <f>'Revenue'!AV24</f>
      </c>
      <c r="AT12" s="34">
        <f>'Revenue'!AW24</f>
      </c>
      <c r="AU12" s="34">
        <f>'Revenue'!AX24</f>
      </c>
      <c r="AV12" s="34">
        <f>'Revenue'!AY24</f>
      </c>
      <c r="AW12" s="34">
        <f>'Revenue'!AZ24</f>
      </c>
      <c r="AX12" s="34">
        <f>'Revenue'!BA24</f>
      </c>
      <c r="AY12" s="34">
        <f>'Revenue'!BB24</f>
      </c>
      <c r="AZ12" s="34">
        <f>'Revenue'!BC24</f>
      </c>
      <c r="BA12" s="34">
        <f>'Revenue'!BD24</f>
      </c>
      <c r="BB12" s="34">
        <f>'Revenue'!BE24</f>
      </c>
      <c r="BC12" s="34">
        <f>'Revenue'!BF24</f>
      </c>
      <c r="BD12" s="34">
        <f>'Revenue'!BG24</f>
      </c>
      <c r="BE12" s="34">
        <f>'Revenue'!BH24</f>
      </c>
      <c r="BF12" s="34">
        <f>'Revenue'!BI24</f>
      </c>
      <c r="BG12" s="34">
        <f>'Revenue'!BJ24</f>
      </c>
      <c r="BH12" s="34">
        <f>'Revenue'!BK24</f>
      </c>
      <c r="BI12" s="34">
        <f>'Revenue'!BL24</f>
      </c>
      <c r="BJ12" s="34">
        <f>'Revenue'!BM24</f>
      </c>
      <c r="BK12" s="34">
        <f>'Revenue'!BN24</f>
      </c>
      <c r="BL12" s="34">
        <f>'Revenue'!BO24</f>
      </c>
      <c r="BM12" s="34">
        <f>'Revenue'!BP24</f>
      </c>
      <c r="BN12" s="34">
        <f>'Revenue'!BQ24</f>
      </c>
      <c r="BO12" s="34">
        <f>'Revenue'!BR24</f>
      </c>
      <c r="BP12" s="34">
        <f>'Revenue'!BS24</f>
      </c>
      <c r="BQ12" s="34">
        <f>'Revenue'!BT24</f>
      </c>
      <c r="BR12" s="34">
        <f>'Revenue'!BU24</f>
      </c>
      <c r="BS12" s="34">
        <f>'Revenue'!BV24</f>
      </c>
      <c r="BT12" s="34">
        <f>'Revenue'!BW24</f>
      </c>
      <c r="BU12" s="34">
        <f>'Revenue'!BX24</f>
      </c>
      <c r="BV12" s="34">
        <f>'Revenue'!BY24</f>
      </c>
      <c r="BW12" s="34">
        <f>'Revenue'!BZ24</f>
      </c>
      <c r="BX12" s="34">
        <f>'Revenue'!CA24</f>
      </c>
      <c r="BY12" s="34">
        <f>'Revenue'!CB24</f>
      </c>
      <c r="BZ12" s="34">
        <f>'Revenue'!CC24</f>
      </c>
      <c r="CA12" s="34">
        <f>'Revenue'!CD24</f>
      </c>
      <c r="CB12" s="34">
        <f>'Revenue'!CE24</f>
      </c>
      <c r="CC12" s="34">
        <f>'Revenue'!CF24</f>
      </c>
      <c r="CD12" s="34">
        <f>'Revenue'!CG24</f>
      </c>
      <c r="CE12" s="34">
        <f>'Revenue'!CH24</f>
      </c>
      <c r="CF12" s="34">
        <f>'Revenue'!CI24</f>
      </c>
      <c r="CG12" s="34">
        <f>'Revenue'!CJ24</f>
      </c>
      <c r="CH12" s="34">
        <f>'Revenue'!CK24</f>
      </c>
    </row>
    <row r="13" spans="1:86" x14ac:dyDescent="0.25">
      <c r="A13" t="s">
        <v>76</v>
      </c>
      <c r="B13" s="32">
        <f>SUM(C13:CH13)</f>
      </c>
      <c r="C13" s="32">
        <f>'Revenue'!F25</f>
      </c>
      <c r="D13" s="32">
        <f>'Revenue'!G25</f>
      </c>
      <c r="E13" s="32">
        <f>'Revenue'!H25</f>
      </c>
      <c r="F13" s="32">
        <f>'Revenue'!I25</f>
      </c>
      <c r="G13" s="32">
        <f>'Revenue'!J25</f>
      </c>
      <c r="H13" s="32">
        <f>'Revenue'!K25</f>
      </c>
      <c r="I13" s="32">
        <f>'Revenue'!L25</f>
      </c>
      <c r="J13" s="32">
        <f>'Revenue'!M25</f>
      </c>
      <c r="K13" s="32">
        <f>'Revenue'!N25</f>
      </c>
      <c r="L13" s="32">
        <f>'Revenue'!O25</f>
      </c>
      <c r="M13" s="32">
        <f>'Revenue'!P25</f>
      </c>
      <c r="N13" s="32">
        <f>'Revenue'!Q25</f>
      </c>
      <c r="O13" s="32">
        <f>'Revenue'!R25</f>
      </c>
      <c r="P13" s="32">
        <f>'Revenue'!S25</f>
      </c>
      <c r="Q13" s="32">
        <f>'Revenue'!T25</f>
      </c>
      <c r="R13" s="32">
        <f>'Revenue'!U25</f>
      </c>
      <c r="S13" s="32">
        <f>'Revenue'!V25</f>
      </c>
      <c r="T13" s="32">
        <f>'Revenue'!W25</f>
      </c>
      <c r="U13" s="32">
        <f>'Revenue'!X25</f>
      </c>
      <c r="V13" s="32">
        <f>'Revenue'!Y25</f>
      </c>
      <c r="W13" s="32">
        <f>'Revenue'!Z25</f>
      </c>
      <c r="X13" s="32">
        <f>'Revenue'!AA25</f>
      </c>
      <c r="Y13" s="32">
        <f>'Revenue'!AB25</f>
      </c>
      <c r="Z13" s="32">
        <f>'Revenue'!AC25</f>
      </c>
      <c r="AA13" s="32">
        <f>'Revenue'!AD25</f>
      </c>
      <c r="AB13" s="32">
        <f>'Revenue'!AE25</f>
      </c>
      <c r="AC13" s="32">
        <f>'Revenue'!AF25</f>
      </c>
      <c r="AD13" s="32">
        <f>'Revenue'!AG25</f>
      </c>
      <c r="AE13" s="32">
        <f>'Revenue'!AH25</f>
      </c>
      <c r="AF13" s="32">
        <f>'Revenue'!AI25</f>
      </c>
      <c r="AG13" s="32">
        <f>'Revenue'!AJ25</f>
      </c>
      <c r="AH13" s="32">
        <f>'Revenue'!AK25</f>
      </c>
      <c r="AI13" s="32">
        <f>'Revenue'!AL25</f>
      </c>
      <c r="AJ13" s="32">
        <f>'Revenue'!AM25</f>
      </c>
      <c r="AK13" s="32">
        <f>'Revenue'!AN25</f>
      </c>
      <c r="AL13" s="32">
        <f>'Revenue'!AO25</f>
      </c>
      <c r="AM13" s="32">
        <f>'Revenue'!AP25</f>
      </c>
      <c r="AN13" s="32">
        <f>'Revenue'!AQ25</f>
      </c>
      <c r="AO13" s="32">
        <f>'Revenue'!AR25</f>
      </c>
      <c r="AP13" s="32">
        <f>'Revenue'!AS25</f>
      </c>
      <c r="AQ13" s="32">
        <f>'Revenue'!AT25</f>
      </c>
      <c r="AR13" s="32">
        <f>'Revenue'!AU25</f>
      </c>
      <c r="AS13" s="32">
        <f>'Revenue'!AV25</f>
      </c>
      <c r="AT13" s="32">
        <f>'Revenue'!AW25</f>
      </c>
      <c r="AU13" s="32">
        <f>'Revenue'!AX25</f>
      </c>
      <c r="AV13" s="32">
        <f>'Revenue'!AY25</f>
      </c>
      <c r="AW13" s="32">
        <f>'Revenue'!AZ25</f>
      </c>
      <c r="AX13" s="32">
        <f>'Revenue'!BA25</f>
      </c>
      <c r="AY13" s="32">
        <f>'Revenue'!BB25</f>
      </c>
      <c r="AZ13" s="32">
        <f>'Revenue'!BC25</f>
      </c>
      <c r="BA13" s="32">
        <f>'Revenue'!BD25</f>
      </c>
      <c r="BB13" s="32">
        <f>'Revenue'!BE25</f>
      </c>
      <c r="BC13" s="32">
        <f>'Revenue'!BF25</f>
      </c>
      <c r="BD13" s="32">
        <f>'Revenue'!BG25</f>
      </c>
      <c r="BE13" s="32">
        <f>'Revenue'!BH25</f>
      </c>
      <c r="BF13" s="32">
        <f>'Revenue'!BI25</f>
      </c>
      <c r="BG13" s="32">
        <f>'Revenue'!BJ25</f>
      </c>
      <c r="BH13" s="32">
        <f>'Revenue'!BK25</f>
      </c>
      <c r="BI13" s="32">
        <f>'Revenue'!BL25</f>
      </c>
      <c r="BJ13" s="32">
        <f>'Revenue'!BM25</f>
      </c>
      <c r="BK13" s="32">
        <f>'Revenue'!BN25</f>
      </c>
      <c r="BL13" s="32">
        <f>'Revenue'!BO25</f>
      </c>
      <c r="BM13" s="32">
        <f>'Revenue'!BP25</f>
      </c>
      <c r="BN13" s="32">
        <f>'Revenue'!BQ25</f>
      </c>
      <c r="BO13" s="32">
        <f>'Revenue'!BR25</f>
      </c>
      <c r="BP13" s="32">
        <f>'Revenue'!BS25</f>
      </c>
      <c r="BQ13" s="32">
        <f>'Revenue'!BT25</f>
      </c>
      <c r="BR13" s="32">
        <f>'Revenue'!BU25</f>
      </c>
      <c r="BS13" s="32">
        <f>'Revenue'!BV25</f>
      </c>
      <c r="BT13" s="32">
        <f>'Revenue'!BW25</f>
      </c>
      <c r="BU13" s="32">
        <f>'Revenue'!BX25</f>
      </c>
      <c r="BV13" s="32">
        <f>'Revenue'!BY25</f>
      </c>
      <c r="BW13" s="32">
        <f>'Revenue'!BZ25</f>
      </c>
      <c r="BX13" s="32">
        <f>'Revenue'!CA25</f>
      </c>
      <c r="BY13" s="32">
        <f>'Revenue'!CB25</f>
      </c>
      <c r="BZ13" s="32">
        <f>'Revenue'!CC25</f>
      </c>
      <c r="CA13" s="32">
        <f>'Revenue'!CD25</f>
      </c>
      <c r="CB13" s="32">
        <f>'Revenue'!CE25</f>
      </c>
      <c r="CC13" s="32">
        <f>'Revenue'!CF25</f>
      </c>
      <c r="CD13" s="32">
        <f>'Revenue'!CG25</f>
      </c>
      <c r="CE13" s="32">
        <f>'Revenue'!CH25</f>
      </c>
      <c r="CF13" s="32">
        <f>'Revenue'!CI25</f>
      </c>
      <c r="CG13" s="32">
        <f>'Revenue'!CJ25</f>
      </c>
      <c r="CH13" s="32">
        <f>'Revenue'!CK25</f>
      </c>
    </row>
    <row r="14" spans="1:86" s="33" customFormat="1" x14ac:dyDescent="0.25">
      <c r="A14" s="33" t="s">
        <v>77</v>
      </c>
      <c r="B14" s="34">
        <f>SUM(C14:CH14)</f>
      </c>
      <c r="C14" s="34">
        <f>'Revenue'!F26</f>
      </c>
      <c r="D14" s="34">
        <f>'Revenue'!G26</f>
      </c>
      <c r="E14" s="34">
        <f>'Revenue'!H26</f>
      </c>
      <c r="F14" s="34">
        <f>'Revenue'!I26</f>
      </c>
      <c r="G14" s="34">
        <f>'Revenue'!J26</f>
      </c>
      <c r="H14" s="34">
        <f>'Revenue'!K26</f>
      </c>
      <c r="I14" s="34">
        <f>'Revenue'!L26</f>
      </c>
      <c r="J14" s="34">
        <f>'Revenue'!M26</f>
      </c>
      <c r="K14" s="34">
        <f>'Revenue'!N26</f>
      </c>
      <c r="L14" s="34">
        <f>'Revenue'!O26</f>
      </c>
      <c r="M14" s="34">
        <f>'Revenue'!P26</f>
      </c>
      <c r="N14" s="34">
        <f>'Revenue'!Q26</f>
      </c>
      <c r="O14" s="34">
        <f>'Revenue'!R26</f>
      </c>
      <c r="P14" s="34">
        <f>'Revenue'!S26</f>
      </c>
      <c r="Q14" s="34">
        <f>'Revenue'!T26</f>
      </c>
      <c r="R14" s="34">
        <f>'Revenue'!U26</f>
      </c>
      <c r="S14" s="34">
        <f>'Revenue'!V26</f>
      </c>
      <c r="T14" s="34">
        <f>'Revenue'!W26</f>
      </c>
      <c r="U14" s="34">
        <f>'Revenue'!X26</f>
      </c>
      <c r="V14" s="34">
        <f>'Revenue'!Y26</f>
      </c>
      <c r="W14" s="34">
        <f>'Revenue'!Z26</f>
      </c>
      <c r="X14" s="34">
        <f>'Revenue'!AA26</f>
      </c>
      <c r="Y14" s="34">
        <f>'Revenue'!AB26</f>
      </c>
      <c r="Z14" s="34">
        <f>'Revenue'!AC26</f>
      </c>
      <c r="AA14" s="34">
        <f>'Revenue'!AD26</f>
      </c>
      <c r="AB14" s="34">
        <f>'Revenue'!AE26</f>
      </c>
      <c r="AC14" s="34">
        <f>'Revenue'!AF26</f>
      </c>
      <c r="AD14" s="34">
        <f>'Revenue'!AG26</f>
      </c>
      <c r="AE14" s="34">
        <f>'Revenue'!AH26</f>
      </c>
      <c r="AF14" s="34">
        <f>'Revenue'!AI26</f>
      </c>
      <c r="AG14" s="34">
        <f>'Revenue'!AJ26</f>
      </c>
      <c r="AH14" s="34">
        <f>'Revenue'!AK26</f>
      </c>
      <c r="AI14" s="34">
        <f>'Revenue'!AL26</f>
      </c>
      <c r="AJ14" s="34">
        <f>'Revenue'!AM26</f>
      </c>
      <c r="AK14" s="34">
        <f>'Revenue'!AN26</f>
      </c>
      <c r="AL14" s="34">
        <f>'Revenue'!AO26</f>
      </c>
      <c r="AM14" s="34">
        <f>'Revenue'!AP26</f>
      </c>
      <c r="AN14" s="34">
        <f>'Revenue'!AQ26</f>
      </c>
      <c r="AO14" s="34">
        <f>'Revenue'!AR26</f>
      </c>
      <c r="AP14" s="34">
        <f>'Revenue'!AS26</f>
      </c>
      <c r="AQ14" s="34">
        <f>'Revenue'!AT26</f>
      </c>
      <c r="AR14" s="34">
        <f>'Revenue'!AU26</f>
      </c>
      <c r="AS14" s="34">
        <f>'Revenue'!AV26</f>
      </c>
      <c r="AT14" s="34">
        <f>'Revenue'!AW26</f>
      </c>
      <c r="AU14" s="34">
        <f>'Revenue'!AX26</f>
      </c>
      <c r="AV14" s="34">
        <f>'Revenue'!AY26</f>
      </c>
      <c r="AW14" s="34">
        <f>'Revenue'!AZ26</f>
      </c>
      <c r="AX14" s="34">
        <f>'Revenue'!BA26</f>
      </c>
      <c r="AY14" s="34">
        <f>'Revenue'!BB26</f>
      </c>
      <c r="AZ14" s="34">
        <f>'Revenue'!BC26</f>
      </c>
      <c r="BA14" s="34">
        <f>'Revenue'!BD26</f>
      </c>
      <c r="BB14" s="34">
        <f>'Revenue'!BE26</f>
      </c>
      <c r="BC14" s="34">
        <f>'Revenue'!BF26</f>
      </c>
      <c r="BD14" s="34">
        <f>'Revenue'!BG26</f>
      </c>
      <c r="BE14" s="34">
        <f>'Revenue'!BH26</f>
      </c>
      <c r="BF14" s="34">
        <f>'Revenue'!BI26</f>
      </c>
      <c r="BG14" s="34">
        <f>'Revenue'!BJ26</f>
      </c>
      <c r="BH14" s="34">
        <f>'Revenue'!BK26</f>
      </c>
      <c r="BI14" s="34">
        <f>'Revenue'!BL26</f>
      </c>
      <c r="BJ14" s="34">
        <f>'Revenue'!BM26</f>
      </c>
      <c r="BK14" s="34">
        <f>'Revenue'!BN26</f>
      </c>
      <c r="BL14" s="34">
        <f>'Revenue'!BO26</f>
      </c>
      <c r="BM14" s="34">
        <f>'Revenue'!BP26</f>
      </c>
      <c r="BN14" s="34">
        <f>'Revenue'!BQ26</f>
      </c>
      <c r="BO14" s="34">
        <f>'Revenue'!BR26</f>
      </c>
      <c r="BP14" s="34">
        <f>'Revenue'!BS26</f>
      </c>
      <c r="BQ14" s="34">
        <f>'Revenue'!BT26</f>
      </c>
      <c r="BR14" s="34">
        <f>'Revenue'!BU26</f>
      </c>
      <c r="BS14" s="34">
        <f>'Revenue'!BV26</f>
      </c>
      <c r="BT14" s="34">
        <f>'Revenue'!BW26</f>
      </c>
      <c r="BU14" s="34">
        <f>'Revenue'!BX26</f>
      </c>
      <c r="BV14" s="34">
        <f>'Revenue'!BY26</f>
      </c>
      <c r="BW14" s="34">
        <f>'Revenue'!BZ26</f>
      </c>
      <c r="BX14" s="34">
        <f>'Revenue'!CA26</f>
      </c>
      <c r="BY14" s="34">
        <f>'Revenue'!CB26</f>
      </c>
      <c r="BZ14" s="34">
        <f>'Revenue'!CC26</f>
      </c>
      <c r="CA14" s="34">
        <f>'Revenue'!CD26</f>
      </c>
      <c r="CB14" s="34">
        <f>'Revenue'!CE26</f>
      </c>
      <c r="CC14" s="34">
        <f>'Revenue'!CF26</f>
      </c>
      <c r="CD14" s="34">
        <f>'Revenue'!CG26</f>
      </c>
      <c r="CE14" s="34">
        <f>'Revenue'!CH26</f>
      </c>
      <c r="CF14" s="34">
        <f>'Revenue'!CI26</f>
      </c>
      <c r="CG14" s="34">
        <f>'Revenue'!CJ26</f>
      </c>
      <c r="CH14" s="34">
        <f>'Revenue'!CK26</f>
      </c>
    </row>
    <row r="15" spans="1:86" x14ac:dyDescent="0.25">
      <c r="A15" t="s">
        <v>78</v>
      </c>
      <c r="B15" s="32">
        <f>SUM(C15:CH15)</f>
      </c>
      <c r="C15" s="32">
        <f>'Revenue'!F27</f>
      </c>
      <c r="D15" s="32">
        <f>'Revenue'!G27</f>
      </c>
      <c r="E15" s="32">
        <f>'Revenue'!H27</f>
      </c>
      <c r="F15" s="32">
        <f>'Revenue'!I27</f>
      </c>
      <c r="G15" s="32">
        <f>'Revenue'!J27</f>
      </c>
      <c r="H15" s="32">
        <f>'Revenue'!K27</f>
      </c>
      <c r="I15" s="32">
        <f>'Revenue'!L27</f>
      </c>
      <c r="J15" s="32">
        <f>'Revenue'!M27</f>
      </c>
      <c r="K15" s="32">
        <f>'Revenue'!N27</f>
      </c>
      <c r="L15" s="32">
        <f>'Revenue'!O27</f>
      </c>
      <c r="M15" s="32">
        <f>'Revenue'!P27</f>
      </c>
      <c r="N15" s="32">
        <f>'Revenue'!Q27</f>
      </c>
      <c r="O15" s="32">
        <f>'Revenue'!R27</f>
      </c>
      <c r="P15" s="32">
        <f>'Revenue'!S27</f>
      </c>
      <c r="Q15" s="32">
        <f>'Revenue'!T27</f>
      </c>
      <c r="R15" s="32">
        <f>'Revenue'!U27</f>
      </c>
      <c r="S15" s="32">
        <f>'Revenue'!V27</f>
      </c>
      <c r="T15" s="32">
        <f>'Revenue'!W27</f>
      </c>
      <c r="U15" s="32">
        <f>'Revenue'!X27</f>
      </c>
      <c r="V15" s="32">
        <f>'Revenue'!Y27</f>
      </c>
      <c r="W15" s="32">
        <f>'Revenue'!Z27</f>
      </c>
      <c r="X15" s="32">
        <f>'Revenue'!AA27</f>
      </c>
      <c r="Y15" s="32">
        <f>'Revenue'!AB27</f>
      </c>
      <c r="Z15" s="32">
        <f>'Revenue'!AC27</f>
      </c>
      <c r="AA15" s="32">
        <f>'Revenue'!AD27</f>
      </c>
      <c r="AB15" s="32">
        <f>'Revenue'!AE27</f>
      </c>
      <c r="AC15" s="32">
        <f>'Revenue'!AF27</f>
      </c>
      <c r="AD15" s="32">
        <f>'Revenue'!AG27</f>
      </c>
      <c r="AE15" s="32">
        <f>'Revenue'!AH27</f>
      </c>
      <c r="AF15" s="32">
        <f>'Revenue'!AI27</f>
      </c>
      <c r="AG15" s="32">
        <f>'Revenue'!AJ27</f>
      </c>
      <c r="AH15" s="32">
        <f>'Revenue'!AK27</f>
      </c>
      <c r="AI15" s="32">
        <f>'Revenue'!AL27</f>
      </c>
      <c r="AJ15" s="32">
        <f>'Revenue'!AM27</f>
      </c>
      <c r="AK15" s="32">
        <f>'Revenue'!AN27</f>
      </c>
      <c r="AL15" s="32">
        <f>'Revenue'!AO27</f>
      </c>
      <c r="AM15" s="32">
        <f>'Revenue'!AP27</f>
      </c>
      <c r="AN15" s="32">
        <f>'Revenue'!AQ27</f>
      </c>
      <c r="AO15" s="32">
        <f>'Revenue'!AR27</f>
      </c>
      <c r="AP15" s="32">
        <f>'Revenue'!AS27</f>
      </c>
      <c r="AQ15" s="32">
        <f>'Revenue'!AT27</f>
      </c>
      <c r="AR15" s="32">
        <f>'Revenue'!AU27</f>
      </c>
      <c r="AS15" s="32">
        <f>'Revenue'!AV27</f>
      </c>
      <c r="AT15" s="32">
        <f>'Revenue'!AW27</f>
      </c>
      <c r="AU15" s="32">
        <f>'Revenue'!AX27</f>
      </c>
      <c r="AV15" s="32">
        <f>'Revenue'!AY27</f>
      </c>
      <c r="AW15" s="32">
        <f>'Revenue'!AZ27</f>
      </c>
      <c r="AX15" s="32">
        <f>'Revenue'!BA27</f>
      </c>
      <c r="AY15" s="32">
        <f>'Revenue'!BB27</f>
      </c>
      <c r="AZ15" s="32">
        <f>'Revenue'!BC27</f>
      </c>
      <c r="BA15" s="32">
        <f>'Revenue'!BD27</f>
      </c>
      <c r="BB15" s="32">
        <f>'Revenue'!BE27</f>
      </c>
      <c r="BC15" s="32">
        <f>'Revenue'!BF27</f>
      </c>
      <c r="BD15" s="32">
        <f>'Revenue'!BG27</f>
      </c>
      <c r="BE15" s="32">
        <f>'Revenue'!BH27</f>
      </c>
      <c r="BF15" s="32">
        <f>'Revenue'!BI27</f>
      </c>
      <c r="BG15" s="32">
        <f>'Revenue'!BJ27</f>
      </c>
      <c r="BH15" s="32">
        <f>'Revenue'!BK27</f>
      </c>
      <c r="BI15" s="32">
        <f>'Revenue'!BL27</f>
      </c>
      <c r="BJ15" s="32">
        <f>'Revenue'!BM27</f>
      </c>
      <c r="BK15" s="32">
        <f>'Revenue'!BN27</f>
      </c>
      <c r="BL15" s="32">
        <f>'Revenue'!BO27</f>
      </c>
      <c r="BM15" s="32">
        <f>'Revenue'!BP27</f>
      </c>
      <c r="BN15" s="32">
        <f>'Revenue'!BQ27</f>
      </c>
      <c r="BO15" s="32">
        <f>'Revenue'!BR27</f>
      </c>
      <c r="BP15" s="32">
        <f>'Revenue'!BS27</f>
      </c>
      <c r="BQ15" s="32">
        <f>'Revenue'!BT27</f>
      </c>
      <c r="BR15" s="32">
        <f>'Revenue'!BU27</f>
      </c>
      <c r="BS15" s="32">
        <f>'Revenue'!BV27</f>
      </c>
      <c r="BT15" s="32">
        <f>'Revenue'!BW27</f>
      </c>
      <c r="BU15" s="32">
        <f>'Revenue'!BX27</f>
      </c>
      <c r="BV15" s="32">
        <f>'Revenue'!BY27</f>
      </c>
      <c r="BW15" s="32">
        <f>'Revenue'!BZ27</f>
      </c>
      <c r="BX15" s="32">
        <f>'Revenue'!CA27</f>
      </c>
      <c r="BY15" s="32">
        <f>'Revenue'!CB27</f>
      </c>
      <c r="BZ15" s="32">
        <f>'Revenue'!CC27</f>
      </c>
      <c r="CA15" s="32">
        <f>'Revenue'!CD27</f>
      </c>
      <c r="CB15" s="32">
        <f>'Revenue'!CE27</f>
      </c>
      <c r="CC15" s="32">
        <f>'Revenue'!CF27</f>
      </c>
      <c r="CD15" s="32">
        <f>'Revenue'!CG27</f>
      </c>
      <c r="CE15" s="32">
        <f>'Revenue'!CH27</f>
      </c>
      <c r="CF15" s="32">
        <f>'Revenue'!CI27</f>
      </c>
      <c r="CG15" s="32">
        <f>'Revenue'!CJ27</f>
      </c>
      <c r="CH15" s="32">
        <f>'Revenue'!CK27</f>
      </c>
    </row>
    <row r="16" spans="1:86" s="35" customFormat="1" x14ac:dyDescent="0.25">
      <c r="A16" s="35" t="s">
        <v>79</v>
      </c>
      <c r="B16" s="36">
        <f>SUM(C16:CH16)</f>
      </c>
      <c r="C16" s="36">
        <f>C12+C13+C14+C15</f>
      </c>
      <c r="D16" s="36">
        <f>D12+D13+D14+D15</f>
      </c>
      <c r="E16" s="36">
        <f>E12+E13+E14+E15</f>
      </c>
      <c r="F16" s="36">
        <f>F12+F13+F14+F15</f>
      </c>
      <c r="G16" s="36">
        <f>G12+G13+G14+G15</f>
      </c>
      <c r="H16" s="36">
        <f>H12+H13+H14+H15</f>
      </c>
      <c r="I16" s="36">
        <f>I12+I13+I14+I15</f>
      </c>
      <c r="J16" s="36">
        <f>J12+J13+J14+J15</f>
      </c>
      <c r="K16" s="36">
        <f>K12+K13+K14+K15</f>
      </c>
      <c r="L16" s="36">
        <f>L12+L13+L14+L15</f>
      </c>
      <c r="M16" s="36">
        <f>M12+M13+M14+M15</f>
      </c>
      <c r="N16" s="36">
        <f>N12+N13+N14+N15</f>
      </c>
      <c r="O16" s="36">
        <f>O12+O13+O14+O15</f>
      </c>
      <c r="P16" s="36">
        <f>P12+P13+P14+P15</f>
      </c>
      <c r="Q16" s="36">
        <f>Q12+Q13+Q14+Q15</f>
      </c>
      <c r="R16" s="36">
        <f>R12+R13+R14+R15</f>
      </c>
      <c r="S16" s="36">
        <f>S12+S13+S14+S15</f>
      </c>
      <c r="T16" s="36">
        <f>T12+T13+T14+T15</f>
      </c>
      <c r="U16" s="36">
        <f>U12+U13+U14+U15</f>
      </c>
      <c r="V16" s="36">
        <f>V12+V13+V14+V15</f>
      </c>
      <c r="W16" s="36">
        <f>W12+W13+W14+W15</f>
      </c>
      <c r="X16" s="36">
        <f>X12+X13+X14+X15</f>
      </c>
      <c r="Y16" s="36">
        <f>Y12+Y13+Y14+Y15</f>
      </c>
      <c r="Z16" s="36">
        <f>Z12+Z13+Z14+Z15</f>
      </c>
      <c r="AA16" s="36">
        <f>AA12+AA13+AA14+AA15</f>
      </c>
      <c r="AB16" s="36">
        <f>AB12+AB13+AB14+AB15</f>
      </c>
      <c r="AC16" s="36">
        <f>AC12+AC13+AC14+AC15</f>
      </c>
      <c r="AD16" s="36">
        <f>AD12+AD13+AD14+AD15</f>
      </c>
      <c r="AE16" s="36">
        <f>AE12+AE13+AE14+AE15</f>
      </c>
      <c r="AF16" s="36">
        <f>AF12+AF13+AF14+AF15</f>
      </c>
      <c r="AG16" s="36">
        <f>AG12+AG13+AG14+AG15</f>
      </c>
      <c r="AH16" s="36">
        <f>AH12+AH13+AH14+AH15</f>
      </c>
      <c r="AI16" s="36">
        <f>AI12+AI13+AI14+AI15</f>
      </c>
      <c r="AJ16" s="36">
        <f>AJ12+AJ13+AJ14+AJ15</f>
      </c>
      <c r="AK16" s="36">
        <f>AK12+AK13+AK14+AK15</f>
      </c>
      <c r="AL16" s="36">
        <f>AL12+AL13+AL14+AL15</f>
      </c>
      <c r="AM16" s="36">
        <f>AM12+AM13+AM14+AM15</f>
      </c>
      <c r="AN16" s="36">
        <f>AN12+AN13+AN14+AN15</f>
      </c>
      <c r="AO16" s="36">
        <f>AO12+AO13+AO14+AO15</f>
      </c>
      <c r="AP16" s="36">
        <f>AP12+AP13+AP14+AP15</f>
      </c>
      <c r="AQ16" s="36">
        <f>AQ12+AQ13+AQ14+AQ15</f>
      </c>
      <c r="AR16" s="36">
        <f>AR12+AR13+AR14+AR15</f>
      </c>
      <c r="AS16" s="36">
        <f>AS12+AS13+AS14+AS15</f>
      </c>
      <c r="AT16" s="36">
        <f>AT12+AT13+AT14+AT15</f>
      </c>
      <c r="AU16" s="36">
        <f>AU12+AU13+AU14+AU15</f>
      </c>
      <c r="AV16" s="36">
        <f>AV12+AV13+AV14+AV15</f>
      </c>
      <c r="AW16" s="36">
        <f>AW12+AW13+AW14+AW15</f>
      </c>
      <c r="AX16" s="36">
        <f>AX12+AX13+AX14+AX15</f>
      </c>
      <c r="AY16" s="36">
        <f>AY12+AY13+AY14+AY15</f>
      </c>
      <c r="AZ16" s="36">
        <f>AZ12+AZ13+AZ14+AZ15</f>
      </c>
      <c r="BA16" s="36">
        <f>BA12+BA13+BA14+BA15</f>
      </c>
      <c r="BB16" s="36">
        <f>BB12+BB13+BB14+BB15</f>
      </c>
      <c r="BC16" s="36">
        <f>BC12+BC13+BC14+BC15</f>
      </c>
      <c r="BD16" s="36">
        <f>BD12+BD13+BD14+BD15</f>
      </c>
      <c r="BE16" s="36">
        <f>BE12+BE13+BE14+BE15</f>
      </c>
      <c r="BF16" s="36">
        <f>BF12+BF13+BF14+BF15</f>
      </c>
      <c r="BG16" s="36">
        <f>BG12+BG13+BG14+BG15</f>
      </c>
      <c r="BH16" s="36">
        <f>BH12+BH13+BH14+BH15</f>
      </c>
      <c r="BI16" s="36">
        <f>BI12+BI13+BI14+BI15</f>
      </c>
      <c r="BJ16" s="36">
        <f>BJ12+BJ13+BJ14+BJ15</f>
      </c>
      <c r="BK16" s="36">
        <f>BK12+BK13+BK14+BK15</f>
      </c>
      <c r="BL16" s="36">
        <f>BL12+BL13+BL14+BL15</f>
      </c>
      <c r="BM16" s="36">
        <f>BM12+BM13+BM14+BM15</f>
      </c>
      <c r="BN16" s="36">
        <f>BN12+BN13+BN14+BN15</f>
      </c>
      <c r="BO16" s="36">
        <f>BO12+BO13+BO14+BO15</f>
      </c>
      <c r="BP16" s="36">
        <f>BP12+BP13+BP14+BP15</f>
      </c>
      <c r="BQ16" s="36">
        <f>BQ12+BQ13+BQ14+BQ15</f>
      </c>
      <c r="BR16" s="36">
        <f>BR12+BR13+BR14+BR15</f>
      </c>
      <c r="BS16" s="36">
        <f>BS12+BS13+BS14+BS15</f>
      </c>
      <c r="BT16" s="36">
        <f>BT12+BT13+BT14+BT15</f>
      </c>
      <c r="BU16" s="36">
        <f>BU12+BU13+BU14+BU15</f>
      </c>
      <c r="BV16" s="36">
        <f>BV12+BV13+BV14+BV15</f>
      </c>
      <c r="BW16" s="36">
        <f>BW12+BW13+BW14+BW15</f>
      </c>
      <c r="BX16" s="36">
        <f>BX12+BX13+BX14+BX15</f>
      </c>
      <c r="BY16" s="36">
        <f>BY12+BY13+BY14+BY15</f>
      </c>
      <c r="BZ16" s="36">
        <f>BZ12+BZ13+BZ14+BZ15</f>
      </c>
      <c r="CA16" s="36">
        <f>CA12+CA13+CA14+CA15</f>
      </c>
      <c r="CB16" s="36">
        <f>CB12+CB13+CB14+CB15</f>
      </c>
      <c r="CC16" s="36">
        <f>CC12+CC13+CC14+CC15</f>
      </c>
      <c r="CD16" s="36">
        <f>CD12+CD13+CD14+CD15</f>
      </c>
      <c r="CE16" s="36">
        <f>CE12+CE13+CE14+CE15</f>
      </c>
      <c r="CF16" s="36">
        <f>CF12+CF13+CF14+CF15</f>
      </c>
      <c r="CG16" s="36">
        <f>CG12+CG13+CG14+CG15</f>
      </c>
      <c r="CH16" s="36">
        <f>CH12+CH13+CH14+CH15</f>
      </c>
    </row>
    <row r="18" spans="1:2" s="31" customFormat="1" x14ac:dyDescent="0.25">
      <c r="A18" s="31" t="s">
        <v>80</v>
      </c>
      <c r="B18" s="31"/>
    </row>
    <row r="19" spans="1:86" x14ac:dyDescent="0.25">
      <c r="A19" t="s">
        <v>81</v>
      </c>
      <c r="B19" s="32">
        <f>SUM(C19:CH19)</f>
      </c>
      <c r="C19" s="32">
        <f>'Revenue'!F28</f>
      </c>
      <c r="D19" s="32">
        <f>'Revenue'!G28</f>
      </c>
      <c r="E19" s="32">
        <f>'Revenue'!H28</f>
      </c>
      <c r="F19" s="32">
        <f>'Revenue'!I28</f>
      </c>
      <c r="G19" s="32">
        <f>'Revenue'!J28</f>
      </c>
      <c r="H19" s="32">
        <f>'Revenue'!K28</f>
      </c>
      <c r="I19" s="32">
        <f>'Revenue'!L28</f>
      </c>
      <c r="J19" s="32">
        <f>'Revenue'!M28</f>
      </c>
      <c r="K19" s="32">
        <f>'Revenue'!N28</f>
      </c>
      <c r="L19" s="32">
        <f>'Revenue'!O28</f>
      </c>
      <c r="M19" s="32">
        <f>'Revenue'!P28</f>
      </c>
      <c r="N19" s="32">
        <f>'Revenue'!Q28</f>
      </c>
      <c r="O19" s="32">
        <f>'Revenue'!R28</f>
      </c>
      <c r="P19" s="32">
        <f>'Revenue'!S28</f>
      </c>
      <c r="Q19" s="32">
        <f>'Revenue'!T28</f>
      </c>
      <c r="R19" s="32">
        <f>'Revenue'!U28</f>
      </c>
      <c r="S19" s="32">
        <f>'Revenue'!V28</f>
      </c>
      <c r="T19" s="32">
        <f>'Revenue'!W28</f>
      </c>
      <c r="U19" s="32">
        <f>'Revenue'!X28</f>
      </c>
      <c r="V19" s="32">
        <f>'Revenue'!Y28</f>
      </c>
      <c r="W19" s="32">
        <f>'Revenue'!Z28</f>
      </c>
      <c r="X19" s="32">
        <f>'Revenue'!AA28</f>
      </c>
      <c r="Y19" s="32">
        <f>'Revenue'!AB28</f>
      </c>
      <c r="Z19" s="32">
        <f>'Revenue'!AC28</f>
      </c>
      <c r="AA19" s="32">
        <f>'Revenue'!AD28</f>
      </c>
      <c r="AB19" s="32">
        <f>'Revenue'!AE28</f>
      </c>
      <c r="AC19" s="32">
        <f>'Revenue'!AF28</f>
      </c>
      <c r="AD19" s="32">
        <f>'Revenue'!AG28</f>
      </c>
      <c r="AE19" s="32">
        <f>'Revenue'!AH28</f>
      </c>
      <c r="AF19" s="32">
        <f>'Revenue'!AI28</f>
      </c>
      <c r="AG19" s="32">
        <f>'Revenue'!AJ28</f>
      </c>
      <c r="AH19" s="32">
        <f>'Revenue'!AK28</f>
      </c>
      <c r="AI19" s="32">
        <f>'Revenue'!AL28</f>
      </c>
      <c r="AJ19" s="32">
        <f>'Revenue'!AM28</f>
      </c>
      <c r="AK19" s="32">
        <f>'Revenue'!AN28</f>
      </c>
      <c r="AL19" s="32">
        <f>'Revenue'!AO28</f>
      </c>
      <c r="AM19" s="32">
        <f>'Revenue'!AP28</f>
      </c>
      <c r="AN19" s="32">
        <f>'Revenue'!AQ28</f>
      </c>
      <c r="AO19" s="32">
        <f>'Revenue'!AR28</f>
      </c>
      <c r="AP19" s="32">
        <f>'Revenue'!AS28</f>
      </c>
      <c r="AQ19" s="32">
        <f>'Revenue'!AT28</f>
      </c>
      <c r="AR19" s="32">
        <f>'Revenue'!AU28</f>
      </c>
      <c r="AS19" s="32">
        <f>'Revenue'!AV28</f>
      </c>
      <c r="AT19" s="32">
        <f>'Revenue'!AW28</f>
      </c>
      <c r="AU19" s="32">
        <f>'Revenue'!AX28</f>
      </c>
      <c r="AV19" s="32">
        <f>'Revenue'!AY28</f>
      </c>
      <c r="AW19" s="32">
        <f>'Revenue'!AZ28</f>
      </c>
      <c r="AX19" s="32">
        <f>'Revenue'!BA28</f>
      </c>
      <c r="AY19" s="32">
        <f>'Revenue'!BB28</f>
      </c>
      <c r="AZ19" s="32">
        <f>'Revenue'!BC28</f>
      </c>
      <c r="BA19" s="32">
        <f>'Revenue'!BD28</f>
      </c>
      <c r="BB19" s="32">
        <f>'Revenue'!BE28</f>
      </c>
      <c r="BC19" s="32">
        <f>'Revenue'!BF28</f>
      </c>
      <c r="BD19" s="32">
        <f>'Revenue'!BG28</f>
      </c>
      <c r="BE19" s="32">
        <f>'Revenue'!BH28</f>
      </c>
      <c r="BF19" s="32">
        <f>'Revenue'!BI28</f>
      </c>
      <c r="BG19" s="32">
        <f>'Revenue'!BJ28</f>
      </c>
      <c r="BH19" s="32">
        <f>'Revenue'!BK28</f>
      </c>
      <c r="BI19" s="32">
        <f>'Revenue'!BL28</f>
      </c>
      <c r="BJ19" s="32">
        <f>'Revenue'!BM28</f>
      </c>
      <c r="BK19" s="32">
        <f>'Revenue'!BN28</f>
      </c>
      <c r="BL19" s="32">
        <f>'Revenue'!BO28</f>
      </c>
      <c r="BM19" s="32">
        <f>'Revenue'!BP28</f>
      </c>
      <c r="BN19" s="32">
        <f>'Revenue'!BQ28</f>
      </c>
      <c r="BO19" s="32">
        <f>'Revenue'!BR28</f>
      </c>
      <c r="BP19" s="32">
        <f>'Revenue'!BS28</f>
      </c>
      <c r="BQ19" s="32">
        <f>'Revenue'!BT28</f>
      </c>
      <c r="BR19" s="32">
        <f>'Revenue'!BU28</f>
      </c>
      <c r="BS19" s="32">
        <f>'Revenue'!BV28</f>
      </c>
      <c r="BT19" s="32">
        <f>'Revenue'!BW28</f>
      </c>
      <c r="BU19" s="32">
        <f>'Revenue'!BX28</f>
      </c>
      <c r="BV19" s="32">
        <f>'Revenue'!BY28</f>
      </c>
      <c r="BW19" s="32">
        <f>'Revenue'!BZ28</f>
      </c>
      <c r="BX19" s="32">
        <f>'Revenue'!CA28</f>
      </c>
      <c r="BY19" s="32">
        <f>'Revenue'!CB28</f>
      </c>
      <c r="BZ19" s="32">
        <f>'Revenue'!CC28</f>
      </c>
      <c r="CA19" s="32">
        <f>'Revenue'!CD28</f>
      </c>
      <c r="CB19" s="32">
        <f>'Revenue'!CE28</f>
      </c>
      <c r="CC19" s="32">
        <f>'Revenue'!CF28</f>
      </c>
      <c r="CD19" s="32">
        <f>'Revenue'!CG28</f>
      </c>
      <c r="CE19" s="32">
        <f>'Revenue'!CH28</f>
      </c>
      <c r="CF19" s="32">
        <f>'Revenue'!CI28</f>
      </c>
      <c r="CG19" s="32">
        <f>'Revenue'!CJ28</f>
      </c>
      <c r="CH19" s="32">
        <f>'Revenue'!CK28</f>
      </c>
    </row>
    <row r="20" spans="1:86" s="33" customFormat="1" x14ac:dyDescent="0.25">
      <c r="A20" s="33" t="s">
        <v>82</v>
      </c>
      <c r="B20" s="34">
        <f>SUM(C20:CH20)</f>
      </c>
      <c r="C20" s="34">
        <f>'Revenue'!F29</f>
      </c>
      <c r="D20" s="34">
        <f>'Revenue'!G29</f>
      </c>
      <c r="E20" s="34">
        <f>'Revenue'!H29</f>
      </c>
      <c r="F20" s="34">
        <f>'Revenue'!I29</f>
      </c>
      <c r="G20" s="34">
        <f>'Revenue'!J29</f>
      </c>
      <c r="H20" s="34">
        <f>'Revenue'!K29</f>
      </c>
      <c r="I20" s="34">
        <f>'Revenue'!L29</f>
      </c>
      <c r="J20" s="34">
        <f>'Revenue'!M29</f>
      </c>
      <c r="K20" s="34">
        <f>'Revenue'!N29</f>
      </c>
      <c r="L20" s="34">
        <f>'Revenue'!O29</f>
      </c>
      <c r="M20" s="34">
        <f>'Revenue'!P29</f>
      </c>
      <c r="N20" s="34">
        <f>'Revenue'!Q29</f>
      </c>
      <c r="O20" s="34">
        <f>'Revenue'!R29</f>
      </c>
      <c r="P20" s="34">
        <f>'Revenue'!S29</f>
      </c>
      <c r="Q20" s="34">
        <f>'Revenue'!T29</f>
      </c>
      <c r="R20" s="34">
        <f>'Revenue'!U29</f>
      </c>
      <c r="S20" s="34">
        <f>'Revenue'!V29</f>
      </c>
      <c r="T20" s="34">
        <f>'Revenue'!W29</f>
      </c>
      <c r="U20" s="34">
        <f>'Revenue'!X29</f>
      </c>
      <c r="V20" s="34">
        <f>'Revenue'!Y29</f>
      </c>
      <c r="W20" s="34">
        <f>'Revenue'!Z29</f>
      </c>
      <c r="X20" s="34">
        <f>'Revenue'!AA29</f>
      </c>
      <c r="Y20" s="34">
        <f>'Revenue'!AB29</f>
      </c>
      <c r="Z20" s="34">
        <f>'Revenue'!AC29</f>
      </c>
      <c r="AA20" s="34">
        <f>'Revenue'!AD29</f>
      </c>
      <c r="AB20" s="34">
        <f>'Revenue'!AE29</f>
      </c>
      <c r="AC20" s="34">
        <f>'Revenue'!AF29</f>
      </c>
      <c r="AD20" s="34">
        <f>'Revenue'!AG29</f>
      </c>
      <c r="AE20" s="34">
        <f>'Revenue'!AH29</f>
      </c>
      <c r="AF20" s="34">
        <f>'Revenue'!AI29</f>
      </c>
      <c r="AG20" s="34">
        <f>'Revenue'!AJ29</f>
      </c>
      <c r="AH20" s="34">
        <f>'Revenue'!AK29</f>
      </c>
      <c r="AI20" s="34">
        <f>'Revenue'!AL29</f>
      </c>
      <c r="AJ20" s="34">
        <f>'Revenue'!AM29</f>
      </c>
      <c r="AK20" s="34">
        <f>'Revenue'!AN29</f>
      </c>
      <c r="AL20" s="34">
        <f>'Revenue'!AO29</f>
      </c>
      <c r="AM20" s="34">
        <f>'Revenue'!AP29</f>
      </c>
      <c r="AN20" s="34">
        <f>'Revenue'!AQ29</f>
      </c>
      <c r="AO20" s="34">
        <f>'Revenue'!AR29</f>
      </c>
      <c r="AP20" s="34">
        <f>'Revenue'!AS29</f>
      </c>
      <c r="AQ20" s="34">
        <f>'Revenue'!AT29</f>
      </c>
      <c r="AR20" s="34">
        <f>'Revenue'!AU29</f>
      </c>
      <c r="AS20" s="34">
        <f>'Revenue'!AV29</f>
      </c>
      <c r="AT20" s="34">
        <f>'Revenue'!AW29</f>
      </c>
      <c r="AU20" s="34">
        <f>'Revenue'!AX29</f>
      </c>
      <c r="AV20" s="34">
        <f>'Revenue'!AY29</f>
      </c>
      <c r="AW20" s="34">
        <f>'Revenue'!AZ29</f>
      </c>
      <c r="AX20" s="34">
        <f>'Revenue'!BA29</f>
      </c>
      <c r="AY20" s="34">
        <f>'Revenue'!BB29</f>
      </c>
      <c r="AZ20" s="34">
        <f>'Revenue'!BC29</f>
      </c>
      <c r="BA20" s="34">
        <f>'Revenue'!BD29</f>
      </c>
      <c r="BB20" s="34">
        <f>'Revenue'!BE29</f>
      </c>
      <c r="BC20" s="34">
        <f>'Revenue'!BF29</f>
      </c>
      <c r="BD20" s="34">
        <f>'Revenue'!BG29</f>
      </c>
      <c r="BE20" s="34">
        <f>'Revenue'!BH29</f>
      </c>
      <c r="BF20" s="34">
        <f>'Revenue'!BI29</f>
      </c>
      <c r="BG20" s="34">
        <f>'Revenue'!BJ29</f>
      </c>
      <c r="BH20" s="34">
        <f>'Revenue'!BK29</f>
      </c>
      <c r="BI20" s="34">
        <f>'Revenue'!BL29</f>
      </c>
      <c r="BJ20" s="34">
        <f>'Revenue'!BM29</f>
      </c>
      <c r="BK20" s="34">
        <f>'Revenue'!BN29</f>
      </c>
      <c r="BL20" s="34">
        <f>'Revenue'!BO29</f>
      </c>
      <c r="BM20" s="34">
        <f>'Revenue'!BP29</f>
      </c>
      <c r="BN20" s="34">
        <f>'Revenue'!BQ29</f>
      </c>
      <c r="BO20" s="34">
        <f>'Revenue'!BR29</f>
      </c>
      <c r="BP20" s="34">
        <f>'Revenue'!BS29</f>
      </c>
      <c r="BQ20" s="34">
        <f>'Revenue'!BT29</f>
      </c>
      <c r="BR20" s="34">
        <f>'Revenue'!BU29</f>
      </c>
      <c r="BS20" s="34">
        <f>'Revenue'!BV29</f>
      </c>
      <c r="BT20" s="34">
        <f>'Revenue'!BW29</f>
      </c>
      <c r="BU20" s="34">
        <f>'Revenue'!BX29</f>
      </c>
      <c r="BV20" s="34">
        <f>'Revenue'!BY29</f>
      </c>
      <c r="BW20" s="34">
        <f>'Revenue'!BZ29</f>
      </c>
      <c r="BX20" s="34">
        <f>'Revenue'!CA29</f>
      </c>
      <c r="BY20" s="34">
        <f>'Revenue'!CB29</f>
      </c>
      <c r="BZ20" s="34">
        <f>'Revenue'!CC29</f>
      </c>
      <c r="CA20" s="34">
        <f>'Revenue'!CD29</f>
      </c>
      <c r="CB20" s="34">
        <f>'Revenue'!CE29</f>
      </c>
      <c r="CC20" s="34">
        <f>'Revenue'!CF29</f>
      </c>
      <c r="CD20" s="34">
        <f>'Revenue'!CG29</f>
      </c>
      <c r="CE20" s="34">
        <f>'Revenue'!CH29</f>
      </c>
      <c r="CF20" s="34">
        <f>'Revenue'!CI29</f>
      </c>
      <c r="CG20" s="34">
        <f>'Revenue'!CJ29</f>
      </c>
      <c r="CH20" s="34">
        <f>'Revenue'!CK29</f>
      </c>
    </row>
    <row r="21" spans="1:86" x14ac:dyDescent="0.25">
      <c r="A21" t="s">
        <v>83</v>
      </c>
      <c r="B21" s="32">
        <f>SUM(C21:CH21)</f>
      </c>
      <c r="C21" s="32">
        <f>C19+C20</f>
      </c>
      <c r="D21" s="32">
        <f>D19+D20</f>
      </c>
      <c r="E21" s="32">
        <f>E19+E20</f>
      </c>
      <c r="F21" s="32">
        <f>F19+F20</f>
      </c>
      <c r="G21" s="32">
        <f>G19+G20</f>
      </c>
      <c r="H21" s="32">
        <f>H19+H20</f>
      </c>
      <c r="I21" s="32">
        <f>I19+I20</f>
      </c>
      <c r="J21" s="32">
        <f>J19+J20</f>
      </c>
      <c r="K21" s="32">
        <f>K19+K20</f>
      </c>
      <c r="L21" s="32">
        <f>L19+L20</f>
      </c>
      <c r="M21" s="32">
        <f>M19+M20</f>
      </c>
      <c r="N21" s="32">
        <f>N19+N20</f>
      </c>
      <c r="O21" s="32">
        <f>O19+O20</f>
      </c>
      <c r="P21" s="32">
        <f>P19+P20</f>
      </c>
      <c r="Q21" s="32">
        <f>Q19+Q20</f>
      </c>
      <c r="R21" s="32">
        <f>R19+R20</f>
      </c>
      <c r="S21" s="32">
        <f>S19+S20</f>
      </c>
      <c r="T21" s="32">
        <f>T19+T20</f>
      </c>
      <c r="U21" s="32">
        <f>U19+U20</f>
      </c>
      <c r="V21" s="32">
        <f>V19+V20</f>
      </c>
      <c r="W21" s="32">
        <f>W19+W20</f>
      </c>
      <c r="X21" s="32">
        <f>X19+X20</f>
      </c>
      <c r="Y21" s="32">
        <f>Y19+Y20</f>
      </c>
      <c r="Z21" s="32">
        <f>Z19+Z20</f>
      </c>
      <c r="AA21" s="32">
        <f>AA19+AA20</f>
      </c>
      <c r="AB21" s="32">
        <f>AB19+AB20</f>
      </c>
      <c r="AC21" s="32">
        <f>AC19+AC20</f>
      </c>
      <c r="AD21" s="32">
        <f>AD19+AD20</f>
      </c>
      <c r="AE21" s="32">
        <f>AE19+AE20</f>
      </c>
      <c r="AF21" s="32">
        <f>AF19+AF20</f>
      </c>
      <c r="AG21" s="32">
        <f>AG19+AG20</f>
      </c>
      <c r="AH21" s="32">
        <f>AH19+AH20</f>
      </c>
      <c r="AI21" s="32">
        <f>AI19+AI20</f>
      </c>
      <c r="AJ21" s="32">
        <f>AJ19+AJ20</f>
      </c>
      <c r="AK21" s="32">
        <f>AK19+AK20</f>
      </c>
      <c r="AL21" s="32">
        <f>AL19+AL20</f>
      </c>
      <c r="AM21" s="32">
        <f>AM19+AM20</f>
      </c>
      <c r="AN21" s="32">
        <f>AN19+AN20</f>
      </c>
      <c r="AO21" s="32">
        <f>AO19+AO20</f>
      </c>
      <c r="AP21" s="32">
        <f>AP19+AP20</f>
      </c>
      <c r="AQ21" s="32">
        <f>AQ19+AQ20</f>
      </c>
      <c r="AR21" s="32">
        <f>AR19+AR20</f>
      </c>
      <c r="AS21" s="32">
        <f>AS19+AS20</f>
      </c>
      <c r="AT21" s="32">
        <f>AT19+AT20</f>
      </c>
      <c r="AU21" s="32">
        <f>AU19+AU20</f>
      </c>
      <c r="AV21" s="32">
        <f>AV19+AV20</f>
      </c>
      <c r="AW21" s="32">
        <f>AW19+AW20</f>
      </c>
      <c r="AX21" s="32">
        <f>AX19+AX20</f>
      </c>
      <c r="AY21" s="32">
        <f>AY19+AY20</f>
      </c>
      <c r="AZ21" s="32">
        <f>AZ19+AZ20</f>
      </c>
      <c r="BA21" s="32">
        <f>BA19+BA20</f>
      </c>
      <c r="BB21" s="32">
        <f>BB19+BB20</f>
      </c>
      <c r="BC21" s="32">
        <f>BC19+BC20</f>
      </c>
      <c r="BD21" s="32">
        <f>BD19+BD20</f>
      </c>
      <c r="BE21" s="32">
        <f>BE19+BE20</f>
      </c>
      <c r="BF21" s="32">
        <f>BF19+BF20</f>
      </c>
      <c r="BG21" s="32">
        <f>BG19+BG20</f>
      </c>
      <c r="BH21" s="32">
        <f>BH19+BH20</f>
      </c>
      <c r="BI21" s="32">
        <f>BI19+BI20</f>
      </c>
      <c r="BJ21" s="32">
        <f>BJ19+BJ20</f>
      </c>
      <c r="BK21" s="32">
        <f>BK19+BK20</f>
      </c>
      <c r="BL21" s="32">
        <f>BL19+BL20</f>
      </c>
      <c r="BM21" s="32">
        <f>BM19+BM20</f>
      </c>
      <c r="BN21" s="32">
        <f>BN19+BN20</f>
      </c>
      <c r="BO21" s="32">
        <f>BO19+BO20</f>
      </c>
      <c r="BP21" s="32">
        <f>BP19+BP20</f>
      </c>
      <c r="BQ21" s="32">
        <f>BQ19+BQ20</f>
      </c>
      <c r="BR21" s="32">
        <f>BR19+BR20</f>
      </c>
      <c r="BS21" s="32">
        <f>BS19+BS20</f>
      </c>
      <c r="BT21" s="32">
        <f>BT19+BT20</f>
      </c>
      <c r="BU21" s="32">
        <f>BU19+BU20</f>
      </c>
      <c r="BV21" s="32">
        <f>BV19+BV20</f>
      </c>
      <c r="BW21" s="32">
        <f>BW19+BW20</f>
      </c>
      <c r="BX21" s="32">
        <f>BX19+BX20</f>
      </c>
      <c r="BY21" s="32">
        <f>BY19+BY20</f>
      </c>
      <c r="BZ21" s="32">
        <f>BZ19+BZ20</f>
      </c>
      <c r="CA21" s="32">
        <f>CA19+CA20</f>
      </c>
      <c r="CB21" s="32">
        <f>CB19+CB20</f>
      </c>
      <c r="CC21" s="32">
        <f>CC19+CC20</f>
      </c>
      <c r="CD21" s="32">
        <f>CD19+CD20</f>
      </c>
      <c r="CE21" s="32">
        <f>CE19+CE20</f>
      </c>
      <c r="CF21" s="32">
        <f>CF19+CF20</f>
      </c>
      <c r="CG21" s="32">
        <f>CG19+CG20</f>
      </c>
      <c r="CH21" s="32">
        <f>CH19+CH20</f>
      </c>
    </row>
    <row r="22" spans="1:86" s="33" customFormat="1" x14ac:dyDescent="0.25">
      <c r="A22" s="33" t="s">
        <v>84</v>
      </c>
      <c r="B22" s="34">
        <f>SUM(C22:CH22)</f>
      </c>
      <c r="C22" s="34">
        <v>0</v>
      </c>
      <c r="D22" s="34">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1000000</v>
      </c>
      <c r="AM22" s="34">
        <v>1000000</v>
      </c>
      <c r="AN22" s="34">
        <v>1000000</v>
      </c>
      <c r="AO22" s="34">
        <v>1000000</v>
      </c>
      <c r="AP22" s="34">
        <v>1000000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row>
    <row r="23" spans="1:86" s="35" customFormat="1" x14ac:dyDescent="0.25">
      <c r="A23" s="35" t="s">
        <v>85</v>
      </c>
      <c r="B23" s="36">
        <f>SUM(C23:CH23)</f>
      </c>
      <c r="C23" s="36">
        <f>C21+C22</f>
      </c>
      <c r="D23" s="36">
        <f>D21+D22</f>
      </c>
      <c r="E23" s="36">
        <f>E21+E22</f>
      </c>
      <c r="F23" s="36">
        <f>F21+F22</f>
      </c>
      <c r="G23" s="36">
        <f>G21+G22</f>
      </c>
      <c r="H23" s="36">
        <f>H21+H22</f>
      </c>
      <c r="I23" s="36">
        <f>I21+I22</f>
      </c>
      <c r="J23" s="36">
        <f>J21+J22</f>
      </c>
      <c r="K23" s="36">
        <f>K21+K22</f>
      </c>
      <c r="L23" s="36">
        <f>L21+L22</f>
      </c>
      <c r="M23" s="36">
        <f>M21+M22</f>
      </c>
      <c r="N23" s="36">
        <f>N21+N22</f>
      </c>
      <c r="O23" s="36">
        <f>O21+O22</f>
      </c>
      <c r="P23" s="36">
        <f>P21+P22</f>
      </c>
      <c r="Q23" s="36">
        <f>Q21+Q22</f>
      </c>
      <c r="R23" s="36">
        <f>R21+R22</f>
      </c>
      <c r="S23" s="36">
        <f>S21+S22</f>
      </c>
      <c r="T23" s="36">
        <f>T21+T22</f>
      </c>
      <c r="U23" s="36">
        <f>U21+U22</f>
      </c>
      <c r="V23" s="36">
        <f>V21+V22</f>
      </c>
      <c r="W23" s="36">
        <f>W21+W22</f>
      </c>
      <c r="X23" s="36">
        <f>X21+X22</f>
      </c>
      <c r="Y23" s="36">
        <f>Y21+Y22</f>
      </c>
      <c r="Z23" s="36">
        <f>Z21+Z22</f>
      </c>
      <c r="AA23" s="36">
        <f>AA21+AA22</f>
      </c>
      <c r="AB23" s="36">
        <f>AB21+AB22</f>
      </c>
      <c r="AC23" s="36">
        <f>AC21+AC22</f>
      </c>
      <c r="AD23" s="36">
        <f>AD21+AD22</f>
      </c>
      <c r="AE23" s="36">
        <f>AE21+AE22</f>
      </c>
      <c r="AF23" s="36">
        <f>AF21+AF22</f>
      </c>
      <c r="AG23" s="36">
        <f>AG21+AG22</f>
      </c>
      <c r="AH23" s="36">
        <f>AH21+AH22</f>
      </c>
      <c r="AI23" s="36">
        <f>AI21+AI22</f>
      </c>
      <c r="AJ23" s="36">
        <f>AJ21+AJ22</f>
      </c>
      <c r="AK23" s="36">
        <f>AK21+AK22</f>
      </c>
      <c r="AL23" s="36">
        <f>AL21+AL22</f>
      </c>
      <c r="AM23" s="36">
        <f>AM21+AM22</f>
      </c>
      <c r="AN23" s="36">
        <f>AN21+AN22</f>
      </c>
      <c r="AO23" s="36">
        <f>AO21+AO22</f>
      </c>
      <c r="AP23" s="36">
        <f>AP21+AP22</f>
      </c>
      <c r="AQ23" s="36">
        <f>AQ21+AQ22</f>
      </c>
      <c r="AR23" s="36">
        <f>AR21+AR22</f>
      </c>
      <c r="AS23" s="36">
        <f>AS21+AS22</f>
      </c>
      <c r="AT23" s="36">
        <f>AT21+AT22</f>
      </c>
      <c r="AU23" s="36">
        <f>AU21+AU22</f>
      </c>
      <c r="AV23" s="36">
        <f>AV21+AV22</f>
      </c>
      <c r="AW23" s="36">
        <f>AW21+AW22</f>
      </c>
      <c r="AX23" s="36">
        <f>AX21+AX22</f>
      </c>
      <c r="AY23" s="36">
        <f>AY21+AY22</f>
      </c>
      <c r="AZ23" s="36">
        <f>AZ21+AZ22</f>
      </c>
      <c r="BA23" s="36">
        <f>BA21+BA22</f>
      </c>
      <c r="BB23" s="36">
        <f>BB21+BB22</f>
      </c>
      <c r="BC23" s="36">
        <f>BC21+BC22</f>
      </c>
      <c r="BD23" s="36">
        <f>BD21+BD22</f>
      </c>
      <c r="BE23" s="36">
        <f>BE21+BE22</f>
      </c>
      <c r="BF23" s="36">
        <f>BF21+BF22</f>
      </c>
      <c r="BG23" s="36">
        <f>BG21+BG22</f>
      </c>
      <c r="BH23" s="36">
        <f>BH21+BH22</f>
      </c>
      <c r="BI23" s="36">
        <f>BI21+BI22</f>
      </c>
      <c r="BJ23" s="36">
        <f>BJ21+BJ22</f>
      </c>
      <c r="BK23" s="36">
        <f>BK21+BK22</f>
      </c>
      <c r="BL23" s="36">
        <f>BL21+BL22</f>
      </c>
      <c r="BM23" s="36">
        <f>BM21+BM22</f>
      </c>
      <c r="BN23" s="36">
        <f>BN21+BN22</f>
      </c>
      <c r="BO23" s="36">
        <f>BO21+BO22</f>
      </c>
      <c r="BP23" s="36">
        <f>BP21+BP22</f>
      </c>
      <c r="BQ23" s="36">
        <f>BQ21+BQ22</f>
      </c>
      <c r="BR23" s="36">
        <f>BR21+BR22</f>
      </c>
      <c r="BS23" s="36">
        <f>BS21+BS22</f>
      </c>
      <c r="BT23" s="36">
        <f>BT21+BT22</f>
      </c>
      <c r="BU23" s="36">
        <f>BU21+BU22</f>
      </c>
      <c r="BV23" s="36">
        <f>BV21+BV22</f>
      </c>
      <c r="BW23" s="36">
        <f>BW21+BW22</f>
      </c>
      <c r="BX23" s="36">
        <f>BX21+BX22</f>
      </c>
      <c r="BY23" s="36">
        <f>BY21+BY22</f>
      </c>
      <c r="BZ23" s="36">
        <f>BZ21+BZ22</f>
      </c>
      <c r="CA23" s="36">
        <f>CA21+CA22</f>
      </c>
      <c r="CB23" s="36">
        <f>CB21+CB22</f>
      </c>
      <c r="CC23" s="36">
        <f>CC21+CC22</f>
      </c>
      <c r="CD23" s="36">
        <f>CD21+CD22</f>
      </c>
      <c r="CE23" s="36">
        <f>CE21+CE22</f>
      </c>
      <c r="CF23" s="36">
        <f>CF21+CF22</f>
      </c>
      <c r="CG23" s="36">
        <f>CG21+CG22</f>
      </c>
      <c r="CH23" s="36">
        <f>CH21+CH22</f>
      </c>
    </row>
    <row r="25" spans="1:86" s="35" customFormat="1" x14ac:dyDescent="0.25">
      <c r="A25" s="35" t="s">
        <v>86</v>
      </c>
      <c r="B25" s="36">
        <f>SUM(C25:CH25)</f>
      </c>
      <c r="C25" s="36">
        <f>C16+C23</f>
      </c>
      <c r="D25" s="36">
        <f>D16+D23</f>
      </c>
      <c r="E25" s="36">
        <f>E16+E23</f>
      </c>
      <c r="F25" s="36">
        <f>F16+F23</f>
      </c>
      <c r="G25" s="36">
        <f>G16+G23</f>
      </c>
      <c r="H25" s="36">
        <f>H16+H23</f>
      </c>
      <c r="I25" s="36">
        <f>I16+I23</f>
      </c>
      <c r="J25" s="36">
        <f>J16+J23</f>
      </c>
      <c r="K25" s="36">
        <f>K16+K23</f>
      </c>
      <c r="L25" s="36">
        <f>L16+L23</f>
      </c>
      <c r="M25" s="36">
        <f>M16+M23</f>
      </c>
      <c r="N25" s="36">
        <f>N16+N23</f>
      </c>
      <c r="O25" s="36">
        <f>O16+O23</f>
      </c>
      <c r="P25" s="36">
        <f>P16+P23</f>
      </c>
      <c r="Q25" s="36">
        <f>Q16+Q23</f>
      </c>
      <c r="R25" s="36">
        <f>R16+R23</f>
      </c>
      <c r="S25" s="36">
        <f>S16+S23</f>
      </c>
      <c r="T25" s="36">
        <f>T16+T23</f>
      </c>
      <c r="U25" s="36">
        <f>U16+U23</f>
      </c>
      <c r="V25" s="36">
        <f>V16+V23</f>
      </c>
      <c r="W25" s="36">
        <f>W16+W23</f>
      </c>
      <c r="X25" s="36">
        <f>X16+X23</f>
      </c>
      <c r="Y25" s="36">
        <f>Y16+Y23</f>
      </c>
      <c r="Z25" s="36">
        <f>Z16+Z23</f>
      </c>
      <c r="AA25" s="36">
        <f>AA16+AA23</f>
      </c>
      <c r="AB25" s="36">
        <f>AB16+AB23</f>
      </c>
      <c r="AC25" s="36">
        <f>AC16+AC23</f>
      </c>
      <c r="AD25" s="36">
        <f>AD16+AD23</f>
      </c>
      <c r="AE25" s="36">
        <f>AE16+AE23</f>
      </c>
      <c r="AF25" s="36">
        <f>AF16+AF23</f>
      </c>
      <c r="AG25" s="36">
        <f>AG16+AG23</f>
      </c>
      <c r="AH25" s="36">
        <f>AH16+AH23</f>
      </c>
      <c r="AI25" s="36">
        <f>AI16+AI23</f>
      </c>
      <c r="AJ25" s="36">
        <f>AJ16+AJ23</f>
      </c>
      <c r="AK25" s="36">
        <f>AK16+AK23</f>
      </c>
      <c r="AL25" s="36">
        <f>AL16+AL23</f>
      </c>
      <c r="AM25" s="36">
        <f>AM16+AM23</f>
      </c>
      <c r="AN25" s="36">
        <f>AN16+AN23</f>
      </c>
      <c r="AO25" s="36">
        <f>AO16+AO23</f>
      </c>
      <c r="AP25" s="36">
        <f>AP16+AP23</f>
      </c>
      <c r="AQ25" s="36">
        <f>AQ16+AQ23</f>
      </c>
      <c r="AR25" s="36">
        <f>AR16+AR23</f>
      </c>
      <c r="AS25" s="36">
        <f>AS16+AS23</f>
      </c>
      <c r="AT25" s="36">
        <f>AT16+AT23</f>
      </c>
      <c r="AU25" s="36">
        <f>AU16+AU23</f>
      </c>
      <c r="AV25" s="36">
        <f>AV16+AV23</f>
      </c>
      <c r="AW25" s="36">
        <f>AW16+AW23</f>
      </c>
      <c r="AX25" s="36">
        <f>AX16+AX23</f>
      </c>
      <c r="AY25" s="36">
        <f>AY16+AY23</f>
      </c>
      <c r="AZ25" s="36">
        <f>AZ16+AZ23</f>
      </c>
      <c r="BA25" s="36">
        <f>BA16+BA23</f>
      </c>
      <c r="BB25" s="36">
        <f>BB16+BB23</f>
      </c>
      <c r="BC25" s="36">
        <f>BC16+BC23</f>
      </c>
      <c r="BD25" s="36">
        <f>BD16+BD23</f>
      </c>
      <c r="BE25" s="36">
        <f>BE16+BE23</f>
      </c>
      <c r="BF25" s="36">
        <f>BF16+BF23</f>
      </c>
      <c r="BG25" s="36">
        <f>BG16+BG23</f>
      </c>
      <c r="BH25" s="36">
        <f>BH16+BH23</f>
      </c>
      <c r="BI25" s="36">
        <f>BI16+BI23</f>
      </c>
      <c r="BJ25" s="36">
        <f>BJ16+BJ23</f>
      </c>
      <c r="BK25" s="36">
        <f>BK16+BK23</f>
      </c>
      <c r="BL25" s="36">
        <f>BL16+BL23</f>
      </c>
      <c r="BM25" s="36">
        <f>BM16+BM23</f>
      </c>
      <c r="BN25" s="36">
        <f>BN16+BN23</f>
      </c>
      <c r="BO25" s="36">
        <f>BO16+BO23</f>
      </c>
      <c r="BP25" s="36">
        <f>BP16+BP23</f>
      </c>
      <c r="BQ25" s="36">
        <f>BQ16+BQ23</f>
      </c>
      <c r="BR25" s="36">
        <f>BR16+BR23</f>
      </c>
      <c r="BS25" s="36">
        <f>BS16+BS23</f>
      </c>
      <c r="BT25" s="36">
        <f>BT16+BT23</f>
      </c>
      <c r="BU25" s="36">
        <f>BU16+BU23</f>
      </c>
      <c r="BV25" s="36">
        <f>BV16+BV23</f>
      </c>
      <c r="BW25" s="36">
        <f>BW16+BW23</f>
      </c>
      <c r="BX25" s="36">
        <f>BX16+BX23</f>
      </c>
      <c r="BY25" s="36">
        <f>BY16+BY23</f>
      </c>
      <c r="BZ25" s="36">
        <f>BZ16+BZ23</f>
      </c>
      <c r="CA25" s="36">
        <f>CA16+CA23</f>
      </c>
      <c r="CB25" s="36">
        <f>CB16+CB23</f>
      </c>
      <c r="CC25" s="36">
        <f>CC16+CC23</f>
      </c>
      <c r="CD25" s="36">
        <f>CD16+CD23</f>
      </c>
      <c r="CE25" s="36">
        <f>CE16+CE23</f>
      </c>
      <c r="CF25" s="36">
        <f>CF16+CF23</f>
      </c>
      <c r="CG25" s="36">
        <f>CG16+CG23</f>
      </c>
      <c r="CH25" s="36">
        <f>CH16+CH23</f>
      </c>
    </row>
    <row r="27" spans="1:2" s="31" customFormat="1" x14ac:dyDescent="0.25">
      <c r="A27" s="31" t="s">
        <v>87</v>
      </c>
      <c r="B27" s="31"/>
    </row>
    <row r="28" spans="1:86" s="33" customFormat="1" x14ac:dyDescent="0.25">
      <c r="A28" s="33" t="s">
        <v>88</v>
      </c>
      <c r="B28" s="34">
        <f>SUM(C28:CH28)</f>
      </c>
      <c r="C28" s="34">
        <f>'OpEx'!E28</f>
      </c>
      <c r="D28" s="34">
        <f>'OpEx'!F28</f>
      </c>
      <c r="E28" s="34">
        <f>'OpEx'!G28</f>
      </c>
      <c r="F28" s="34">
        <f>'OpEx'!H28</f>
      </c>
      <c r="G28" s="34">
        <f>'OpEx'!I28</f>
      </c>
      <c r="H28" s="34">
        <f>'OpEx'!J28</f>
      </c>
      <c r="I28" s="34">
        <f>'OpEx'!K28</f>
      </c>
      <c r="J28" s="34">
        <f>'OpEx'!L28</f>
      </c>
      <c r="K28" s="34">
        <f>'OpEx'!M28</f>
      </c>
      <c r="L28" s="34">
        <f>'OpEx'!N28</f>
      </c>
      <c r="M28" s="34">
        <f>'OpEx'!O28</f>
      </c>
      <c r="N28" s="34">
        <f>'OpEx'!P28</f>
      </c>
      <c r="O28" s="34">
        <f>'OpEx'!Q28</f>
      </c>
      <c r="P28" s="34">
        <f>'OpEx'!R28</f>
      </c>
      <c r="Q28" s="34">
        <f>'OpEx'!S28</f>
      </c>
      <c r="R28" s="34">
        <f>'OpEx'!T28</f>
      </c>
      <c r="S28" s="34">
        <f>'OpEx'!U28</f>
      </c>
      <c r="T28" s="34">
        <f>'OpEx'!V28</f>
      </c>
      <c r="U28" s="34">
        <f>'OpEx'!W28</f>
      </c>
      <c r="V28" s="34">
        <f>'OpEx'!X28</f>
      </c>
      <c r="W28" s="34">
        <f>'OpEx'!Y28</f>
      </c>
      <c r="X28" s="34">
        <f>'OpEx'!Z28</f>
      </c>
      <c r="Y28" s="34">
        <f>'OpEx'!AA28</f>
      </c>
      <c r="Z28" s="34">
        <f>'OpEx'!AB28</f>
      </c>
      <c r="AA28" s="34">
        <f>'OpEx'!AC28</f>
      </c>
      <c r="AB28" s="34">
        <f>'OpEx'!AD28</f>
      </c>
      <c r="AC28" s="34">
        <f>'OpEx'!AE28</f>
      </c>
      <c r="AD28" s="34">
        <f>'OpEx'!AF28</f>
      </c>
      <c r="AE28" s="34">
        <f>'OpEx'!AG28</f>
      </c>
      <c r="AF28" s="34">
        <f>'OpEx'!AH28</f>
      </c>
      <c r="AG28" s="34">
        <f>'OpEx'!AI28</f>
      </c>
      <c r="AH28" s="34">
        <f>'OpEx'!AJ28</f>
      </c>
      <c r="AI28" s="34">
        <f>'OpEx'!AK28</f>
      </c>
      <c r="AJ28" s="34">
        <f>'OpEx'!AL28</f>
      </c>
      <c r="AK28" s="34">
        <f>'OpEx'!AM28</f>
      </c>
      <c r="AL28" s="34">
        <f>'OpEx'!AN28</f>
      </c>
      <c r="AM28" s="34">
        <f>'OpEx'!AO28</f>
      </c>
      <c r="AN28" s="34">
        <f>'OpEx'!AP28</f>
      </c>
      <c r="AO28" s="34">
        <f>'OpEx'!AQ28</f>
      </c>
      <c r="AP28" s="34">
        <f>'OpEx'!AR28</f>
      </c>
      <c r="AQ28" s="34">
        <f>'OpEx'!AS28</f>
      </c>
      <c r="AR28" s="34">
        <f>'OpEx'!AT28</f>
      </c>
      <c r="AS28" s="34">
        <f>'OpEx'!AU28</f>
      </c>
      <c r="AT28" s="34">
        <f>'OpEx'!AV28</f>
      </c>
      <c r="AU28" s="34">
        <f>'OpEx'!AW28</f>
      </c>
      <c r="AV28" s="34">
        <f>'OpEx'!AX28</f>
      </c>
      <c r="AW28" s="34">
        <f>'OpEx'!AY28</f>
      </c>
      <c r="AX28" s="34">
        <f>'OpEx'!AZ28</f>
      </c>
      <c r="AY28" s="34">
        <f>'OpEx'!BA28</f>
      </c>
      <c r="AZ28" s="34">
        <f>'OpEx'!BB28</f>
      </c>
      <c r="BA28" s="34">
        <f>'OpEx'!BC28</f>
      </c>
      <c r="BB28" s="34">
        <f>'OpEx'!BD28</f>
      </c>
      <c r="BC28" s="34">
        <f>'OpEx'!BE28</f>
      </c>
      <c r="BD28" s="34">
        <f>'OpEx'!BF28</f>
      </c>
      <c r="BE28" s="34">
        <f>'OpEx'!BG28</f>
      </c>
      <c r="BF28" s="34">
        <f>'OpEx'!BH28</f>
      </c>
      <c r="BG28" s="34">
        <f>'OpEx'!BI28</f>
      </c>
      <c r="BH28" s="34">
        <f>'OpEx'!BJ28</f>
      </c>
      <c r="BI28" s="34">
        <f>'OpEx'!BK28</f>
      </c>
      <c r="BJ28" s="34">
        <f>'OpEx'!BL28</f>
      </c>
      <c r="BK28" s="34">
        <f>'OpEx'!BM28</f>
      </c>
      <c r="BL28" s="34">
        <f>'OpEx'!BN28</f>
      </c>
      <c r="BM28" s="34">
        <f>'OpEx'!BO28</f>
      </c>
      <c r="BN28" s="34">
        <f>'OpEx'!BP28</f>
      </c>
      <c r="BO28" s="34">
        <f>'OpEx'!BQ28</f>
      </c>
      <c r="BP28" s="34">
        <f>'OpEx'!BR28</f>
      </c>
      <c r="BQ28" s="34">
        <f>'OpEx'!BS28</f>
      </c>
      <c r="BR28" s="34">
        <f>'OpEx'!BT28</f>
      </c>
      <c r="BS28" s="34">
        <f>'OpEx'!BU28</f>
      </c>
      <c r="BT28" s="34">
        <f>'OpEx'!BV28</f>
      </c>
      <c r="BU28" s="34">
        <f>'OpEx'!BW28</f>
      </c>
      <c r="BV28" s="34">
        <f>'OpEx'!BX28</f>
      </c>
      <c r="BW28" s="34">
        <f>'OpEx'!BY28</f>
      </c>
      <c r="BX28" s="34">
        <f>'OpEx'!BZ28</f>
      </c>
      <c r="BY28" s="34">
        <f>'OpEx'!CA28</f>
      </c>
      <c r="BZ28" s="34">
        <f>'OpEx'!CB28</f>
      </c>
      <c r="CA28" s="34">
        <f>'OpEx'!CC28</f>
      </c>
      <c r="CB28" s="34">
        <f>'OpEx'!CD28</f>
      </c>
      <c r="CC28" s="34">
        <f>'OpEx'!CE28</f>
      </c>
      <c r="CD28" s="34">
        <f>'OpEx'!CF28</f>
      </c>
      <c r="CE28" s="34">
        <f>'OpEx'!CG28</f>
      </c>
      <c r="CF28" s="34">
        <f>'OpEx'!CH28</f>
      </c>
      <c r="CG28" s="34">
        <f>'OpEx'!CI28</f>
      </c>
      <c r="CH28" s="34">
        <f>'OpEx'!CJ28</f>
      </c>
    </row>
    <row r="29" spans="1:86" s="35" customFormat="1" x14ac:dyDescent="0.25">
      <c r="A29" s="35" t="s">
        <v>89</v>
      </c>
      <c r="B29" s="36">
        <f>SUM(C29:CH29)</f>
      </c>
      <c r="C29" s="36">
        <f>C21+C28</f>
      </c>
      <c r="D29" s="36">
        <f>D21+D28</f>
      </c>
      <c r="E29" s="36">
        <f>E21+E28</f>
      </c>
      <c r="F29" s="36">
        <f>F21+F28</f>
      </c>
      <c r="G29" s="36">
        <f>G21+G28</f>
      </c>
      <c r="H29" s="36">
        <f>H21+H28</f>
      </c>
      <c r="I29" s="36">
        <f>I21+I28</f>
      </c>
      <c r="J29" s="36">
        <f>J21+J28</f>
      </c>
      <c r="K29" s="36">
        <f>K21+K28</f>
      </c>
      <c r="L29" s="36">
        <f>L21+L28</f>
      </c>
      <c r="M29" s="36">
        <f>M21+M28</f>
      </c>
      <c r="N29" s="36">
        <f>N21+N28</f>
      </c>
      <c r="O29" s="36">
        <f>O21+O28</f>
      </c>
      <c r="P29" s="36">
        <f>P21+P28</f>
      </c>
      <c r="Q29" s="36">
        <f>Q21+Q28</f>
      </c>
      <c r="R29" s="36">
        <f>R21+R28</f>
      </c>
      <c r="S29" s="36">
        <f>S21+S28</f>
      </c>
      <c r="T29" s="36">
        <f>T21+T28</f>
      </c>
      <c r="U29" s="36">
        <f>U21+U28</f>
      </c>
      <c r="V29" s="36">
        <f>V21+V28</f>
      </c>
      <c r="W29" s="36">
        <f>W21+W28</f>
      </c>
      <c r="X29" s="36">
        <f>X21+X28</f>
      </c>
      <c r="Y29" s="36">
        <f>Y21+Y28</f>
      </c>
      <c r="Z29" s="36">
        <f>Z21+Z28</f>
      </c>
      <c r="AA29" s="36">
        <f>AA21+AA28</f>
      </c>
      <c r="AB29" s="36">
        <f>AB21+AB28</f>
      </c>
      <c r="AC29" s="36">
        <f>AC21+AC28</f>
      </c>
      <c r="AD29" s="36">
        <f>AD21+AD28</f>
      </c>
      <c r="AE29" s="36">
        <f>AE21+AE28</f>
      </c>
      <c r="AF29" s="36">
        <f>AF21+AF28</f>
      </c>
      <c r="AG29" s="36">
        <f>AG21+AG28</f>
      </c>
      <c r="AH29" s="36">
        <f>AH21+AH28</f>
      </c>
      <c r="AI29" s="36">
        <f>AI21+AI28</f>
      </c>
      <c r="AJ29" s="36">
        <f>AJ21+AJ28</f>
      </c>
      <c r="AK29" s="36">
        <f>AK21+AK28</f>
      </c>
      <c r="AL29" s="36">
        <f>AL21+AL28</f>
      </c>
      <c r="AM29" s="36">
        <f>AM21+AM28</f>
      </c>
      <c r="AN29" s="36">
        <f>AN21+AN28</f>
      </c>
      <c r="AO29" s="36">
        <f>AO21+AO28</f>
      </c>
      <c r="AP29" s="36">
        <f>AP21+AP28</f>
      </c>
      <c r="AQ29" s="36">
        <f>AQ21+AQ28</f>
      </c>
      <c r="AR29" s="36">
        <f>AR21+AR28</f>
      </c>
      <c r="AS29" s="36">
        <f>AS21+AS28</f>
      </c>
      <c r="AT29" s="36">
        <f>AT21+AT28</f>
      </c>
      <c r="AU29" s="36">
        <f>AU21+AU28</f>
      </c>
      <c r="AV29" s="36">
        <f>AV21+AV28</f>
      </c>
      <c r="AW29" s="36">
        <f>AW21+AW28</f>
      </c>
      <c r="AX29" s="36">
        <f>AX21+AX28</f>
      </c>
      <c r="AY29" s="36">
        <f>AY21+AY28</f>
      </c>
      <c r="AZ29" s="36">
        <f>AZ21+AZ28</f>
      </c>
      <c r="BA29" s="36">
        <f>BA21+BA28</f>
      </c>
      <c r="BB29" s="36">
        <f>BB21+BB28</f>
      </c>
      <c r="BC29" s="36">
        <f>BC21+BC28</f>
      </c>
      <c r="BD29" s="36">
        <f>BD21+BD28</f>
      </c>
      <c r="BE29" s="36">
        <f>BE21+BE28</f>
      </c>
      <c r="BF29" s="36">
        <f>BF21+BF28</f>
      </c>
      <c r="BG29" s="36">
        <f>BG21+BG28</f>
      </c>
      <c r="BH29" s="36">
        <f>BH21+BH28</f>
      </c>
      <c r="BI29" s="36">
        <f>BI21+BI28</f>
      </c>
      <c r="BJ29" s="36">
        <f>BJ21+BJ28</f>
      </c>
      <c r="BK29" s="36">
        <f>BK21+BK28</f>
      </c>
      <c r="BL29" s="36">
        <f>BL21+BL28</f>
      </c>
      <c r="BM29" s="36">
        <f>BM21+BM28</f>
      </c>
      <c r="BN29" s="36">
        <f>BN21+BN28</f>
      </c>
      <c r="BO29" s="36">
        <f>BO21+BO28</f>
      </c>
      <c r="BP29" s="36">
        <f>BP21+BP28</f>
      </c>
      <c r="BQ29" s="36">
        <f>BQ21+BQ28</f>
      </c>
      <c r="BR29" s="36">
        <f>BR21+BR28</f>
      </c>
      <c r="BS29" s="36">
        <f>BS21+BS28</f>
      </c>
      <c r="BT29" s="36">
        <f>BT21+BT28</f>
      </c>
      <c r="BU29" s="36">
        <f>BU21+BU28</f>
      </c>
      <c r="BV29" s="36">
        <f>BV21+BV28</f>
      </c>
      <c r="BW29" s="36">
        <f>BW21+BW28</f>
      </c>
      <c r="BX29" s="36">
        <f>BX21+BX28</f>
      </c>
      <c r="BY29" s="36">
        <f>BY21+BY28</f>
      </c>
      <c r="BZ29" s="36">
        <f>BZ21+BZ28</f>
      </c>
      <c r="CA29" s="36">
        <f>CA21+CA28</f>
      </c>
      <c r="CB29" s="36">
        <f>CB21+CB28</f>
      </c>
      <c r="CC29" s="36">
        <f>CC21+CC28</f>
      </c>
      <c r="CD29" s="36">
        <f>CD21+CD28</f>
      </c>
      <c r="CE29" s="36">
        <f>CE21+CE28</f>
      </c>
      <c r="CF29" s="36">
        <f>CF21+CF28</f>
      </c>
      <c r="CG29" s="36">
        <f>CG21+CG28</f>
      </c>
      <c r="CH29" s="36">
        <f>CH21+CH28</f>
      </c>
    </row>
    <row r="30" spans="1:86" s="33" customFormat="1" x14ac:dyDescent="0.25">
      <c r="A30" s="33" t="s">
        <v>90</v>
      </c>
      <c r="B30" s="37">
        <f>AVERAGE(C30:CH30)</f>
      </c>
      <c r="C30" s="37">
        <f>IF(C21&lt;&gt;0, C29/C21, 0)</f>
      </c>
      <c r="D30" s="37">
        <f>IF(D21&lt;&gt;0, D29/D21, 0)</f>
      </c>
      <c r="E30" s="37">
        <f>IF(E21&lt;&gt;0, E29/E21, 0)</f>
      </c>
      <c r="F30" s="37">
        <f>IF(F21&lt;&gt;0, F29/F21, 0)</f>
      </c>
      <c r="G30" s="37">
        <f>IF(G21&lt;&gt;0, G29/G21, 0)</f>
      </c>
      <c r="H30" s="37">
        <f>IF(H21&lt;&gt;0, H29/H21, 0)</f>
      </c>
      <c r="I30" s="37">
        <f>IF(I21&lt;&gt;0, I29/I21, 0)</f>
      </c>
      <c r="J30" s="37">
        <f>IF(J21&lt;&gt;0, J29/J21, 0)</f>
      </c>
      <c r="K30" s="37">
        <f>IF(K21&lt;&gt;0, K29/K21, 0)</f>
      </c>
      <c r="L30" s="37">
        <f>IF(L21&lt;&gt;0, L29/L21, 0)</f>
      </c>
      <c r="M30" s="37">
        <f>IF(M21&lt;&gt;0, M29/M21, 0)</f>
      </c>
      <c r="N30" s="37">
        <f>IF(N21&lt;&gt;0, N29/N21, 0)</f>
      </c>
      <c r="O30" s="37">
        <f>IF(O21&lt;&gt;0, O29/O21, 0)</f>
      </c>
      <c r="P30" s="37">
        <f>IF(P21&lt;&gt;0, P29/P21, 0)</f>
      </c>
      <c r="Q30" s="37">
        <f>IF(Q21&lt;&gt;0, Q29/Q21, 0)</f>
      </c>
      <c r="R30" s="37">
        <f>IF(R21&lt;&gt;0, R29/R21, 0)</f>
      </c>
      <c r="S30" s="37">
        <f>IF(S21&lt;&gt;0, S29/S21, 0)</f>
      </c>
      <c r="T30" s="37">
        <f>IF(T21&lt;&gt;0, T29/T21, 0)</f>
      </c>
      <c r="U30" s="37">
        <f>IF(U21&lt;&gt;0, U29/U21, 0)</f>
      </c>
      <c r="V30" s="37">
        <f>IF(V21&lt;&gt;0, V29/V21, 0)</f>
      </c>
      <c r="W30" s="37">
        <f>IF(W21&lt;&gt;0, W29/W21, 0)</f>
      </c>
      <c r="X30" s="37">
        <f>IF(X21&lt;&gt;0, X29/X21, 0)</f>
      </c>
      <c r="Y30" s="37">
        <f>IF(Y21&lt;&gt;0, Y29/Y21, 0)</f>
      </c>
      <c r="Z30" s="37">
        <f>IF(Z21&lt;&gt;0, Z29/Z21, 0)</f>
      </c>
      <c r="AA30" s="37">
        <f>IF(AA21&lt;&gt;0, AA29/AA21, 0)</f>
      </c>
      <c r="AB30" s="37">
        <f>IF(AB21&lt;&gt;0, AB29/AB21, 0)</f>
      </c>
      <c r="AC30" s="37">
        <f>IF(AC21&lt;&gt;0, AC29/AC21, 0)</f>
      </c>
      <c r="AD30" s="37">
        <f>IF(AD21&lt;&gt;0, AD29/AD21, 0)</f>
      </c>
      <c r="AE30" s="37">
        <f>IF(AE21&lt;&gt;0, AE29/AE21, 0)</f>
      </c>
      <c r="AF30" s="37">
        <f>IF(AF21&lt;&gt;0, AF29/AF21, 0)</f>
      </c>
      <c r="AG30" s="37">
        <f>IF(AG21&lt;&gt;0, AG29/AG21, 0)</f>
      </c>
      <c r="AH30" s="37">
        <f>IF(AH21&lt;&gt;0, AH29/AH21, 0)</f>
      </c>
      <c r="AI30" s="37">
        <f>IF(AI21&lt;&gt;0, AI29/AI21, 0)</f>
      </c>
      <c r="AJ30" s="37">
        <f>IF(AJ21&lt;&gt;0, AJ29/AJ21, 0)</f>
      </c>
      <c r="AK30" s="37">
        <f>IF(AK21&lt;&gt;0, AK29/AK21, 0)</f>
      </c>
      <c r="AL30" s="37">
        <f>IF(AL21&lt;&gt;0, AL29/AL21, 0)</f>
      </c>
      <c r="AM30" s="37">
        <f>IF(AM21&lt;&gt;0, AM29/AM21, 0)</f>
      </c>
      <c r="AN30" s="37">
        <f>IF(AN21&lt;&gt;0, AN29/AN21, 0)</f>
      </c>
      <c r="AO30" s="37">
        <f>IF(AO21&lt;&gt;0, AO29/AO21, 0)</f>
      </c>
      <c r="AP30" s="37">
        <f>IF(AP21&lt;&gt;0, AP29/AP21, 0)</f>
      </c>
      <c r="AQ30" s="37">
        <f>IF(AQ21&lt;&gt;0, AQ29/AQ21, 0)</f>
      </c>
      <c r="AR30" s="37">
        <f>IF(AR21&lt;&gt;0, AR29/AR21, 0)</f>
      </c>
      <c r="AS30" s="37">
        <f>IF(AS21&lt;&gt;0, AS29/AS21, 0)</f>
      </c>
      <c r="AT30" s="37">
        <f>IF(AT21&lt;&gt;0, AT29/AT21, 0)</f>
      </c>
      <c r="AU30" s="37">
        <f>IF(AU21&lt;&gt;0, AU29/AU21, 0)</f>
      </c>
      <c r="AV30" s="37">
        <f>IF(AV21&lt;&gt;0, AV29/AV21, 0)</f>
      </c>
      <c r="AW30" s="37">
        <f>IF(AW21&lt;&gt;0, AW29/AW21, 0)</f>
      </c>
      <c r="AX30" s="37">
        <f>IF(AX21&lt;&gt;0, AX29/AX21, 0)</f>
      </c>
      <c r="AY30" s="37">
        <f>IF(AY21&lt;&gt;0, AY29/AY21, 0)</f>
      </c>
      <c r="AZ30" s="37">
        <f>IF(AZ21&lt;&gt;0, AZ29/AZ21, 0)</f>
      </c>
      <c r="BA30" s="37">
        <f>IF(BA21&lt;&gt;0, BA29/BA21, 0)</f>
      </c>
      <c r="BB30" s="37">
        <f>IF(BB21&lt;&gt;0, BB29/BB21, 0)</f>
      </c>
      <c r="BC30" s="37">
        <f>IF(BC21&lt;&gt;0, BC29/BC21, 0)</f>
      </c>
      <c r="BD30" s="37">
        <f>IF(BD21&lt;&gt;0, BD29/BD21, 0)</f>
      </c>
      <c r="BE30" s="37">
        <f>IF(BE21&lt;&gt;0, BE29/BE21, 0)</f>
      </c>
      <c r="BF30" s="37">
        <f>IF(BF21&lt;&gt;0, BF29/BF21, 0)</f>
      </c>
      <c r="BG30" s="37">
        <f>IF(BG21&lt;&gt;0, BG29/BG21, 0)</f>
      </c>
      <c r="BH30" s="37">
        <f>IF(BH21&lt;&gt;0, BH29/BH21, 0)</f>
      </c>
      <c r="BI30" s="37">
        <f>IF(BI21&lt;&gt;0, BI29/BI21, 0)</f>
      </c>
      <c r="BJ30" s="37">
        <f>IF(BJ21&lt;&gt;0, BJ29/BJ21, 0)</f>
      </c>
      <c r="BK30" s="37">
        <f>IF(BK21&lt;&gt;0, BK29/BK21, 0)</f>
      </c>
      <c r="BL30" s="37">
        <f>IF(BL21&lt;&gt;0, BL29/BL21, 0)</f>
      </c>
      <c r="BM30" s="37">
        <f>IF(BM21&lt;&gt;0, BM29/BM21, 0)</f>
      </c>
      <c r="BN30" s="37">
        <f>IF(BN21&lt;&gt;0, BN29/BN21, 0)</f>
      </c>
      <c r="BO30" s="37">
        <f>IF(BO21&lt;&gt;0, BO29/BO21, 0)</f>
      </c>
      <c r="BP30" s="37">
        <f>IF(BP21&lt;&gt;0, BP29/BP21, 0)</f>
      </c>
      <c r="BQ30" s="37">
        <f>IF(BQ21&lt;&gt;0, BQ29/BQ21, 0)</f>
      </c>
      <c r="BR30" s="37">
        <f>IF(BR21&lt;&gt;0, BR29/BR21, 0)</f>
      </c>
      <c r="BS30" s="37">
        <f>IF(BS21&lt;&gt;0, BS29/BS21, 0)</f>
      </c>
      <c r="BT30" s="37">
        <f>IF(BT21&lt;&gt;0, BT29/BT21, 0)</f>
      </c>
      <c r="BU30" s="37">
        <f>IF(BU21&lt;&gt;0, BU29/BU21, 0)</f>
      </c>
      <c r="BV30" s="37">
        <f>IF(BV21&lt;&gt;0, BV29/BV21, 0)</f>
      </c>
      <c r="BW30" s="37">
        <f>IF(BW21&lt;&gt;0, BW29/BW21, 0)</f>
      </c>
      <c r="BX30" s="37">
        <f>IF(BX21&lt;&gt;0, BX29/BX21, 0)</f>
      </c>
      <c r="BY30" s="37">
        <f>IF(BY21&lt;&gt;0, BY29/BY21, 0)</f>
      </c>
      <c r="BZ30" s="37">
        <f>IF(BZ21&lt;&gt;0, BZ29/BZ21, 0)</f>
      </c>
      <c r="CA30" s="37">
        <f>IF(CA21&lt;&gt;0, CA29/CA21, 0)</f>
      </c>
      <c r="CB30" s="37">
        <f>IF(CB21&lt;&gt;0, CB29/CB21, 0)</f>
      </c>
      <c r="CC30" s="37">
        <f>IF(CC21&lt;&gt;0, CC29/CC21, 0)</f>
      </c>
      <c r="CD30" s="37">
        <f>IF(CD21&lt;&gt;0, CD29/CD21, 0)</f>
      </c>
      <c r="CE30" s="37">
        <f>IF(CE21&lt;&gt;0, CE29/CE21, 0)</f>
      </c>
      <c r="CF30" s="37">
        <f>IF(CF21&lt;&gt;0, CF29/CF21, 0)</f>
      </c>
      <c r="CG30" s="37">
        <f>IF(CG21&lt;&gt;0, CG29/CG21, 0)</f>
      </c>
      <c r="CH30" s="37">
        <f>IF(CH21&lt;&gt;0, CH29/CH21, 0)</f>
      </c>
    </row>
    <row r="32" spans="1:2" s="31" customFormat="1" x14ac:dyDescent="0.25">
      <c r="A32" s="31" t="s">
        <v>223</v>
      </c>
      <c r="B32" s="31"/>
    </row>
    <row r="33" spans="1:86" x14ac:dyDescent="0.25">
      <c r="A33" t="s">
        <v>224</v>
      </c>
      <c r="B33" s="32">
        <f>SUM(C33:CH33)</f>
      </c>
      <c r="C33" s="32">
        <v>6300407.343638563</v>
      </c>
      <c r="D33" s="32">
        <v>3338949.306037787</v>
      </c>
      <c r="E33" s="32">
        <v>4047069.532031765</v>
      </c>
      <c r="F33" s="32">
        <v>4093084.048712394</v>
      </c>
      <c r="G33" s="32">
        <v>10206521.089088876</v>
      </c>
      <c r="H33" s="32">
        <v>8323883.483077473</v>
      </c>
      <c r="I33" s="32">
        <v>7574291.235700192</v>
      </c>
      <c r="J33" s="32">
        <v>7087264.461992359</v>
      </c>
      <c r="K33" s="32">
        <v>6775891.375580734</v>
      </c>
      <c r="L33" s="32">
        <v>6578461.417641162</v>
      </c>
      <c r="M33" s="32">
        <v>6451218.114152793</v>
      </c>
      <c r="N33" s="32">
        <v>6363284.939633743</v>
      </c>
      <c r="O33" s="32">
        <v>5865989.0540984</v>
      </c>
      <c r="P33" s="32">
        <v>5790293.190769509</v>
      </c>
      <c r="Q33" s="32">
        <v>5710694.183266649</v>
      </c>
      <c r="R33" s="32">
        <v>5618072.038826806</v>
      </c>
      <c r="S33" s="32">
        <v>5064219.6556329345</v>
      </c>
      <c r="T33" s="32">
        <v>4960485.361789539</v>
      </c>
      <c r="U33" s="32">
        <v>4842044.822142143</v>
      </c>
      <c r="V33" s="32">
        <v>4710122.962569482</v>
      </c>
      <c r="W33" s="32">
        <v>4566765.140575678</v>
      </c>
      <c r="X33" s="32">
        <v>4414553.196767029</v>
      </c>
      <c r="Y33" s="32">
        <v>1909295.0620528178</v>
      </c>
      <c r="Z33" s="32">
        <v>1840874.274731207</v>
      </c>
      <c r="AA33" s="32">
        <v>1803474.8373891728</v>
      </c>
      <c r="AB33" s="32">
        <v>170077328.43311262</v>
      </c>
      <c r="AC33" s="32">
        <v>0</v>
      </c>
      <c r="AD33" s="32">
        <v>0</v>
      </c>
      <c r="AE33" s="32">
        <v>0</v>
      </c>
      <c r="AF33" s="32">
        <v>0</v>
      </c>
      <c r="AG33" s="32">
        <v>0</v>
      </c>
      <c r="AH33" s="32">
        <v>0</v>
      </c>
      <c r="AI33" s="32">
        <v>0</v>
      </c>
      <c r="AJ33" s="32">
        <v>0</v>
      </c>
      <c r="AK33" s="32">
        <v>0</v>
      </c>
      <c r="AL33" s="32">
        <v>0</v>
      </c>
      <c r="AM33" s="32">
        <v>0</v>
      </c>
      <c r="AN33" s="32">
        <v>0</v>
      </c>
      <c r="AO33" s="32">
        <v>256736832</v>
      </c>
      <c r="AP33" s="32">
        <v>0</v>
      </c>
      <c r="AQ33" s="32">
        <v>0</v>
      </c>
      <c r="AR33" s="32">
        <v>0</v>
      </c>
      <c r="AS33" s="32">
        <v>0</v>
      </c>
      <c r="AT33" s="32">
        <v>0</v>
      </c>
      <c r="AU33" s="32">
        <v>0</v>
      </c>
      <c r="AV33" s="32">
        <v>0</v>
      </c>
      <c r="AW33" s="32">
        <v>0</v>
      </c>
      <c r="AX33" s="32">
        <v>0</v>
      </c>
      <c r="AY33" s="32">
        <v>0</v>
      </c>
      <c r="AZ33" s="32">
        <v>0</v>
      </c>
      <c r="BA33" s="32">
        <v>0</v>
      </c>
      <c r="BB33" s="32">
        <v>0</v>
      </c>
      <c r="BC33" s="32">
        <v>0</v>
      </c>
      <c r="BD33" s="32">
        <v>0</v>
      </c>
      <c r="BE33" s="32">
        <v>0</v>
      </c>
      <c r="BF33" s="32">
        <v>0</v>
      </c>
      <c r="BG33" s="32">
        <v>0</v>
      </c>
      <c r="BH33" s="32">
        <v>0</v>
      </c>
      <c r="BI33" s="32">
        <v>0</v>
      </c>
      <c r="BJ33" s="32">
        <v>0</v>
      </c>
      <c r="BK33" s="32">
        <v>0</v>
      </c>
      <c r="BL33" s="32">
        <v>0</v>
      </c>
      <c r="BM33" s="32">
        <v>0</v>
      </c>
      <c r="BN33" s="32">
        <v>0</v>
      </c>
      <c r="BO33" s="32">
        <v>0</v>
      </c>
      <c r="BP33" s="32">
        <v>0</v>
      </c>
      <c r="BQ33" s="32">
        <v>0</v>
      </c>
      <c r="BR33" s="32">
        <v>0</v>
      </c>
      <c r="BS33" s="32">
        <v>0</v>
      </c>
      <c r="BT33" s="32">
        <v>0</v>
      </c>
      <c r="BU33" s="32">
        <v>0</v>
      </c>
      <c r="BV33" s="32">
        <v>0</v>
      </c>
      <c r="BW33" s="32">
        <v>0</v>
      </c>
      <c r="BX33" s="32">
        <v>0</v>
      </c>
      <c r="BY33" s="32">
        <v>0</v>
      </c>
      <c r="BZ33" s="32">
        <v>0</v>
      </c>
      <c r="CA33" s="32">
        <v>0</v>
      </c>
      <c r="CB33" s="32">
        <v>0</v>
      </c>
      <c r="CC33" s="32">
        <v>0</v>
      </c>
      <c r="CD33" s="32">
        <v>0</v>
      </c>
      <c r="CE33" s="32">
        <v>0</v>
      </c>
      <c r="CF33" s="32">
        <v>0</v>
      </c>
      <c r="CG33" s="32">
        <v>0</v>
      </c>
      <c r="CH33" s="32">
        <v>0</v>
      </c>
    </row>
    <row r="34" spans="1:86" s="33" customFormat="1" x14ac:dyDescent="0.25">
      <c r="A34" s="33" t="s">
        <v>225</v>
      </c>
      <c r="B34" s="34">
        <f>SUM(C34:CH34)</f>
      </c>
      <c r="C34" s="34">
        <f>'Amortization'!C6</f>
      </c>
      <c r="D34" s="34">
        <f>'Amortization'!D6</f>
      </c>
      <c r="E34" s="34">
        <f>'Amortization'!E6</f>
      </c>
      <c r="F34" s="34">
        <f>'Amortization'!F6</f>
      </c>
      <c r="G34" s="34">
        <f>'Amortization'!G6</f>
      </c>
      <c r="H34" s="34">
        <f>'Amortization'!H6</f>
      </c>
      <c r="I34" s="34">
        <f>'Amortization'!I6</f>
      </c>
      <c r="J34" s="34">
        <f>'Amortization'!J6</f>
      </c>
      <c r="K34" s="34">
        <f>'Amortization'!K6</f>
      </c>
      <c r="L34" s="34">
        <f>'Amortization'!L6</f>
      </c>
      <c r="M34" s="34">
        <f>'Amortization'!M6</f>
      </c>
      <c r="N34" s="34">
        <f>'Amortization'!N6</f>
      </c>
      <c r="O34" s="34">
        <f>'Amortization'!O6</f>
      </c>
      <c r="P34" s="34">
        <f>'Amortization'!P6</f>
      </c>
      <c r="Q34" s="34">
        <f>'Amortization'!Q6</f>
      </c>
      <c r="R34" s="34">
        <f>'Amortization'!R6</f>
      </c>
      <c r="S34" s="34">
        <f>'Amortization'!S6</f>
      </c>
      <c r="T34" s="34">
        <f>'Amortization'!T6</f>
      </c>
      <c r="U34" s="34">
        <f>'Amortization'!U6</f>
      </c>
      <c r="V34" s="34">
        <f>'Amortization'!V6</f>
      </c>
      <c r="W34" s="34">
        <f>'Amortization'!W6</f>
      </c>
      <c r="X34" s="34">
        <f>'Amortization'!X6</f>
      </c>
      <c r="Y34" s="34">
        <f>'Amortization'!Y6</f>
      </c>
      <c r="Z34" s="34">
        <f>'Amortization'!Z6</f>
      </c>
      <c r="AA34" s="34">
        <f>'Amortization'!AA6</f>
      </c>
      <c r="AB34" s="34">
        <f>'Amortization'!AB6</f>
      </c>
      <c r="AC34" s="34">
        <f>'Amortization'!AC6</f>
      </c>
      <c r="AD34" s="34">
        <f>'Amortization'!AD6</f>
      </c>
      <c r="AE34" s="34">
        <f>'Amortization'!AE6</f>
      </c>
      <c r="AF34" s="34">
        <f>'Amortization'!AF6</f>
      </c>
      <c r="AG34" s="34">
        <f>'Amortization'!AG6</f>
      </c>
      <c r="AH34" s="34">
        <f>'Amortization'!AH6</f>
      </c>
      <c r="AI34" s="34">
        <f>'Amortization'!AI6</f>
      </c>
      <c r="AJ34" s="34">
        <f>'Amortization'!AJ6</f>
      </c>
      <c r="AK34" s="34">
        <f>'Amortization'!AK6</f>
      </c>
      <c r="AL34" s="34">
        <f>'Amortization'!AL6</f>
      </c>
      <c r="AM34" s="34">
        <f>'Amortization'!AM6</f>
      </c>
      <c r="AN34" s="34">
        <f>'Amortization'!AN6</f>
      </c>
      <c r="AO34" s="34">
        <f>'Amortization'!AO6</f>
      </c>
      <c r="AP34" s="34">
        <f>'Amortization'!AP6</f>
      </c>
      <c r="AQ34" s="34">
        <f>'Amortization'!AQ6</f>
      </c>
      <c r="AR34" s="34">
        <f>'Amortization'!AR6</f>
      </c>
      <c r="AS34" s="34">
        <f>'Amortization'!AS6</f>
      </c>
      <c r="AT34" s="34">
        <f>'Amortization'!AT6</f>
      </c>
      <c r="AU34" s="34">
        <f>'Amortization'!AU6</f>
      </c>
      <c r="AV34" s="34">
        <f>'Amortization'!AV6</f>
      </c>
      <c r="AW34" s="34">
        <f>'Amortization'!AW6</f>
      </c>
      <c r="AX34" s="34">
        <f>'Amortization'!AX6</f>
      </c>
      <c r="AY34" s="34">
        <f>'Amortization'!AY6</f>
      </c>
      <c r="AZ34" s="34">
        <f>'Amortization'!AZ6</f>
      </c>
      <c r="BA34" s="34">
        <f>'Amortization'!BA6</f>
      </c>
      <c r="BB34" s="34">
        <f>'Amortization'!BB6</f>
      </c>
      <c r="BC34" s="34">
        <f>'Amortization'!BC6</f>
      </c>
      <c r="BD34" s="34">
        <f>'Amortization'!BD6</f>
      </c>
      <c r="BE34" s="34">
        <f>'Amortization'!BE6</f>
      </c>
      <c r="BF34" s="34">
        <f>'Amortization'!BF6</f>
      </c>
      <c r="BG34" s="34">
        <f>'Amortization'!BG6</f>
      </c>
      <c r="BH34" s="34">
        <f>'Amortization'!BH6</f>
      </c>
      <c r="BI34" s="34">
        <f>'Amortization'!BI6</f>
      </c>
      <c r="BJ34" s="34">
        <f>'Amortization'!BJ6</f>
      </c>
      <c r="BK34" s="34">
        <f>'Amortization'!BK6</f>
      </c>
      <c r="BL34" s="34">
        <f>'Amortization'!BL6</f>
      </c>
      <c r="BM34" s="34">
        <f>'Amortization'!BM6</f>
      </c>
      <c r="BN34" s="34">
        <f>'Amortization'!BN6</f>
      </c>
      <c r="BO34" s="34">
        <f>'Amortization'!BO6</f>
      </c>
      <c r="BP34" s="34">
        <f>'Amortization'!BP6</f>
      </c>
      <c r="BQ34" s="34">
        <f>'Amortization'!BQ6</f>
      </c>
      <c r="BR34" s="34">
        <f>'Amortization'!BR6</f>
      </c>
      <c r="BS34" s="34">
        <f>'Amortization'!BS6</f>
      </c>
      <c r="BT34" s="34">
        <f>'Amortization'!BT6</f>
      </c>
      <c r="BU34" s="34">
        <f>'Amortization'!BU6</f>
      </c>
      <c r="BV34" s="34">
        <f>'Amortization'!BV6</f>
      </c>
      <c r="BW34" s="34">
        <f>'Amortization'!BW6</f>
      </c>
      <c r="BX34" s="34">
        <f>'Amortization'!BX6</f>
      </c>
      <c r="BY34" s="34">
        <f>'Amortization'!BY6</f>
      </c>
      <c r="BZ34" s="34">
        <f>'Amortization'!BZ6</f>
      </c>
      <c r="CA34" s="34">
        <f>'Amortization'!CA6</f>
      </c>
      <c r="CB34" s="34">
        <f>'Amortization'!CB6</f>
      </c>
      <c r="CC34" s="34">
        <f>'Amortization'!CC6</f>
      </c>
      <c r="CD34" s="34">
        <f>'Amortization'!CD6</f>
      </c>
      <c r="CE34" s="34">
        <f>'Amortization'!CE6</f>
      </c>
      <c r="CF34" s="34">
        <f>'Amortization'!CF6</f>
      </c>
      <c r="CG34" s="34">
        <f>'Amortization'!CG6</f>
      </c>
      <c r="CH34" s="34">
        <f>'Amortization'!CH6</f>
      </c>
    </row>
    <row r="35" spans="1:86" x14ac:dyDescent="0.25">
      <c r="A35" t="s">
        <v>226</v>
      </c>
      <c r="B35" s="32">
        <f>SUM(C35:CH35)</f>
      </c>
      <c r="C35" s="32">
        <v>73210034.42374496</v>
      </c>
      <c r="D35" s="32">
        <v>0</v>
      </c>
      <c r="E35" s="32">
        <v>0</v>
      </c>
      <c r="F35" s="32">
        <v>0</v>
      </c>
      <c r="G35" s="32">
        <v>0</v>
      </c>
      <c r="H35" s="32">
        <v>0</v>
      </c>
      <c r="I35" s="32">
        <v>0</v>
      </c>
      <c r="J35" s="32">
        <v>0</v>
      </c>
      <c r="K35" s="32">
        <v>0</v>
      </c>
      <c r="L35" s="32">
        <v>0</v>
      </c>
      <c r="M35" s="32">
        <v>0</v>
      </c>
      <c r="N35" s="32">
        <v>0</v>
      </c>
      <c r="O35" s="32">
        <v>0</v>
      </c>
      <c r="P35" s="32">
        <v>0</v>
      </c>
      <c r="Q35" s="32">
        <v>0</v>
      </c>
      <c r="R35" s="32">
        <v>0</v>
      </c>
      <c r="S35" s="32">
        <v>0</v>
      </c>
      <c r="T35" s="32">
        <v>0</v>
      </c>
      <c r="U35" s="32">
        <v>0</v>
      </c>
      <c r="V35" s="32">
        <v>0</v>
      </c>
      <c r="W35" s="32">
        <v>0</v>
      </c>
      <c r="X35" s="32">
        <v>0</v>
      </c>
      <c r="Y35" s="32">
        <v>0</v>
      </c>
      <c r="Z35" s="32">
        <v>0</v>
      </c>
      <c r="AA35" s="32">
        <v>0</v>
      </c>
      <c r="AB35" s="32">
        <v>0</v>
      </c>
      <c r="AC35" s="32">
        <v>0</v>
      </c>
      <c r="AD35" s="32">
        <v>0</v>
      </c>
      <c r="AE35" s="32">
        <v>0</v>
      </c>
      <c r="AF35" s="32">
        <v>0</v>
      </c>
      <c r="AG35" s="32">
        <v>0</v>
      </c>
      <c r="AH35" s="32">
        <v>0</v>
      </c>
      <c r="AI35" s="32">
        <v>0</v>
      </c>
      <c r="AJ35" s="32">
        <v>0</v>
      </c>
      <c r="AK35" s="32">
        <v>0</v>
      </c>
      <c r="AL35" s="32">
        <v>0</v>
      </c>
      <c r="AM35" s="32">
        <v>0</v>
      </c>
      <c r="AN35" s="32">
        <v>0</v>
      </c>
      <c r="AO35" s="32">
        <v>0</v>
      </c>
      <c r="AP35" s="32">
        <v>0</v>
      </c>
      <c r="AQ35" s="32">
        <v>0</v>
      </c>
      <c r="AR35" s="32">
        <v>0</v>
      </c>
      <c r="AS35" s="32">
        <v>0</v>
      </c>
      <c r="AT35" s="32">
        <v>0</v>
      </c>
      <c r="AU35" s="32">
        <v>0</v>
      </c>
      <c r="AV35" s="32">
        <v>0</v>
      </c>
      <c r="AW35" s="32">
        <v>0</v>
      </c>
      <c r="AX35" s="32">
        <v>0</v>
      </c>
      <c r="AY35" s="32">
        <v>0</v>
      </c>
      <c r="AZ35" s="32">
        <v>0</v>
      </c>
      <c r="BA35" s="32">
        <v>0</v>
      </c>
      <c r="BB35" s="32">
        <v>0</v>
      </c>
      <c r="BC35" s="32">
        <v>0</v>
      </c>
      <c r="BD35" s="32">
        <v>0</v>
      </c>
      <c r="BE35" s="32">
        <v>0</v>
      </c>
      <c r="BF35" s="32">
        <v>0</v>
      </c>
      <c r="BG35" s="32">
        <v>0</v>
      </c>
      <c r="BH35" s="32">
        <v>0</v>
      </c>
      <c r="BI35" s="32">
        <v>0</v>
      </c>
      <c r="BJ35" s="32">
        <v>0</v>
      </c>
      <c r="BK35" s="32">
        <v>0</v>
      </c>
      <c r="BL35" s="32">
        <v>0</v>
      </c>
      <c r="BM35" s="32">
        <v>0</v>
      </c>
      <c r="BN35" s="32">
        <v>0</v>
      </c>
      <c r="BO35" s="32">
        <v>0</v>
      </c>
      <c r="BP35" s="32">
        <v>0</v>
      </c>
      <c r="BQ35" s="32">
        <v>0</v>
      </c>
      <c r="BR35" s="32">
        <v>0</v>
      </c>
      <c r="BS35" s="32">
        <v>0</v>
      </c>
      <c r="BT35" s="32">
        <v>0</v>
      </c>
      <c r="BU35" s="32">
        <v>0</v>
      </c>
      <c r="BV35" s="32">
        <v>0</v>
      </c>
      <c r="BW35" s="32">
        <v>0</v>
      </c>
      <c r="BX35" s="32">
        <v>0</v>
      </c>
      <c r="BY35" s="32">
        <v>0</v>
      </c>
      <c r="BZ35" s="32">
        <v>0</v>
      </c>
      <c r="CA35" s="32">
        <v>0</v>
      </c>
      <c r="CB35" s="32">
        <v>0</v>
      </c>
      <c r="CC35" s="32">
        <v>0</v>
      </c>
      <c r="CD35" s="32">
        <v>0</v>
      </c>
      <c r="CE35" s="32">
        <v>0</v>
      </c>
      <c r="CF35" s="32">
        <v>0</v>
      </c>
      <c r="CG35" s="32">
        <v>0</v>
      </c>
      <c r="CH35" s="32">
        <v>0</v>
      </c>
    </row>
    <row r="36" spans="1:86" s="33" customFormat="1" x14ac:dyDescent="0.25">
      <c r="A36" s="33" t="s">
        <v>227</v>
      </c>
      <c r="B36" s="34">
        <f>SUM(C36:CH36)</f>
      </c>
      <c r="C36" s="34">
        <v>0</v>
      </c>
      <c r="D36" s="34">
        <v>0</v>
      </c>
      <c r="E36" s="34">
        <v>0</v>
      </c>
      <c r="F36" s="34">
        <v>0</v>
      </c>
      <c r="G36" s="34">
        <v>0</v>
      </c>
      <c r="H36" s="34">
        <v>0</v>
      </c>
      <c r="I36" s="34">
        <v>0</v>
      </c>
      <c r="J36" s="34">
        <v>0</v>
      </c>
      <c r="K36" s="34">
        <v>0</v>
      </c>
      <c r="L36" s="34">
        <v>0</v>
      </c>
      <c r="M36" s="34">
        <v>0</v>
      </c>
      <c r="N36" s="34">
        <v>0</v>
      </c>
      <c r="O36" s="34">
        <v>0</v>
      </c>
      <c r="P36" s="34">
        <v>0</v>
      </c>
      <c r="Q36" s="34">
        <v>0</v>
      </c>
      <c r="R36" s="34">
        <v>0</v>
      </c>
      <c r="S36" s="34">
        <v>0</v>
      </c>
      <c r="T36" s="34">
        <v>0</v>
      </c>
      <c r="U36" s="34">
        <v>0</v>
      </c>
      <c r="V36" s="34">
        <v>0</v>
      </c>
      <c r="W36" s="34">
        <v>0</v>
      </c>
      <c r="X36" s="34">
        <v>0</v>
      </c>
      <c r="Y36" s="34">
        <v>0</v>
      </c>
      <c r="Z36" s="34">
        <v>0</v>
      </c>
      <c r="AA36" s="34">
        <v>0</v>
      </c>
      <c r="AB36" s="34">
        <v>0</v>
      </c>
      <c r="AC36" s="34">
        <v>0</v>
      </c>
      <c r="AD36" s="34">
        <v>0</v>
      </c>
      <c r="AE36" s="34">
        <v>0</v>
      </c>
      <c r="AF36" s="34">
        <v>0</v>
      </c>
      <c r="AG36" s="34">
        <v>0</v>
      </c>
      <c r="AH36" s="34">
        <v>0</v>
      </c>
      <c r="AI36" s="34">
        <v>0</v>
      </c>
      <c r="AJ36" s="34">
        <v>0</v>
      </c>
      <c r="AK36" s="34">
        <v>0</v>
      </c>
      <c r="AL36" s="34">
        <v>0</v>
      </c>
      <c r="AM36" s="34">
        <v>0</v>
      </c>
      <c r="AN36" s="34">
        <v>0</v>
      </c>
      <c r="AO36" s="34">
        <v>0</v>
      </c>
      <c r="AP36" s="34">
        <v>0</v>
      </c>
      <c r="AQ36" s="34">
        <v>0</v>
      </c>
      <c r="AR36" s="34">
        <v>0</v>
      </c>
      <c r="AS36" s="34">
        <v>0</v>
      </c>
      <c r="AT36" s="34">
        <v>0</v>
      </c>
      <c r="AU36" s="34">
        <v>0</v>
      </c>
      <c r="AV36" s="34">
        <v>0</v>
      </c>
      <c r="AW36" s="34">
        <v>0</v>
      </c>
      <c r="AX36" s="34">
        <v>0</v>
      </c>
      <c r="AY36" s="34">
        <v>0</v>
      </c>
      <c r="AZ36" s="34">
        <v>0</v>
      </c>
      <c r="BA36" s="34">
        <v>0</v>
      </c>
      <c r="BB36" s="34">
        <v>0</v>
      </c>
      <c r="BC36" s="34">
        <v>0</v>
      </c>
      <c r="BD36" s="34">
        <v>0</v>
      </c>
      <c r="BE36" s="34">
        <v>0</v>
      </c>
      <c r="BF36" s="34">
        <v>0</v>
      </c>
      <c r="BG36" s="34">
        <v>0</v>
      </c>
      <c r="BH36" s="34">
        <v>0</v>
      </c>
      <c r="BI36" s="34">
        <v>0</v>
      </c>
      <c r="BJ36" s="34">
        <v>0</v>
      </c>
      <c r="BK36" s="34">
        <v>0</v>
      </c>
      <c r="BL36" s="34">
        <v>0</v>
      </c>
      <c r="BM36" s="34">
        <v>0</v>
      </c>
      <c r="BN36" s="34">
        <v>0</v>
      </c>
      <c r="BO36" s="34">
        <v>0</v>
      </c>
      <c r="BP36" s="34">
        <v>0</v>
      </c>
      <c r="BQ36" s="34">
        <v>0</v>
      </c>
      <c r="BR36" s="34">
        <v>0</v>
      </c>
      <c r="BS36" s="34">
        <v>0</v>
      </c>
      <c r="BT36" s="34">
        <v>0</v>
      </c>
      <c r="BU36" s="34">
        <v>0</v>
      </c>
      <c r="BV36" s="34">
        <v>0</v>
      </c>
      <c r="BW36" s="34">
        <v>0</v>
      </c>
      <c r="BX36" s="34">
        <v>0</v>
      </c>
      <c r="BY36" s="34">
        <v>0</v>
      </c>
      <c r="BZ36" s="34">
        <v>0</v>
      </c>
      <c r="CA36" s="34">
        <v>0</v>
      </c>
      <c r="CB36" s="34">
        <v>0</v>
      </c>
      <c r="CC36" s="34">
        <v>0</v>
      </c>
      <c r="CD36" s="34">
        <v>0</v>
      </c>
      <c r="CE36" s="34">
        <v>0</v>
      </c>
      <c r="CF36" s="34">
        <v>0</v>
      </c>
      <c r="CG36" s="34">
        <v>0</v>
      </c>
      <c r="CH36" s="34">
        <v>0</v>
      </c>
    </row>
    <row r="37" spans="1:86" x14ac:dyDescent="0.25">
      <c r="A37" t="s">
        <v>228</v>
      </c>
      <c r="B37" s="32">
        <f>SUM(C37:CH37)</f>
      </c>
      <c r="C37" s="32">
        <v>0</v>
      </c>
      <c r="D37" s="32">
        <v>0</v>
      </c>
      <c r="E37" s="32">
        <v>0</v>
      </c>
      <c r="F37" s="32">
        <v>0</v>
      </c>
      <c r="G37" s="32">
        <v>0</v>
      </c>
      <c r="H37" s="32">
        <v>0</v>
      </c>
      <c r="I37" s="32">
        <v>0</v>
      </c>
      <c r="J37" s="32">
        <v>0</v>
      </c>
      <c r="K37" s="32">
        <v>0</v>
      </c>
      <c r="L37" s="32">
        <v>0</v>
      </c>
      <c r="M37" s="32">
        <v>0</v>
      </c>
      <c r="N37" s="32">
        <v>0</v>
      </c>
      <c r="O37" s="32">
        <v>0</v>
      </c>
      <c r="P37" s="32">
        <v>0</v>
      </c>
      <c r="Q37" s="32">
        <v>0</v>
      </c>
      <c r="R37" s="32">
        <v>0</v>
      </c>
      <c r="S37" s="32">
        <v>0</v>
      </c>
      <c r="T37" s="32">
        <v>0</v>
      </c>
      <c r="U37" s="32">
        <v>0</v>
      </c>
      <c r="V37" s="32">
        <v>0</v>
      </c>
      <c r="W37" s="32">
        <v>0</v>
      </c>
      <c r="X37" s="32">
        <v>0</v>
      </c>
      <c r="Y37" s="32">
        <v>0</v>
      </c>
      <c r="Z37" s="32">
        <v>0</v>
      </c>
      <c r="AA37" s="32">
        <v>0</v>
      </c>
      <c r="AB37" s="32">
        <v>0</v>
      </c>
      <c r="AC37" s="32">
        <v>0</v>
      </c>
      <c r="AD37" s="32">
        <v>0</v>
      </c>
      <c r="AE37" s="32">
        <v>0</v>
      </c>
      <c r="AF37" s="32">
        <v>0</v>
      </c>
      <c r="AG37" s="32">
        <v>0</v>
      </c>
      <c r="AH37" s="32">
        <v>0</v>
      </c>
      <c r="AI37" s="32">
        <v>0</v>
      </c>
      <c r="AJ37" s="32">
        <v>0</v>
      </c>
      <c r="AK37" s="32">
        <v>0</v>
      </c>
      <c r="AL37" s="32">
        <v>0</v>
      </c>
      <c r="AM37" s="32">
        <v>0</v>
      </c>
      <c r="AN37" s="32">
        <v>0</v>
      </c>
      <c r="AO37" s="32">
        <v>0</v>
      </c>
      <c r="AP37" s="32">
        <v>0</v>
      </c>
      <c r="AQ37" s="32">
        <v>0</v>
      </c>
      <c r="AR37" s="32">
        <v>0</v>
      </c>
      <c r="AS37" s="32">
        <v>0</v>
      </c>
      <c r="AT37" s="32">
        <v>0</v>
      </c>
      <c r="AU37" s="32">
        <v>0</v>
      </c>
      <c r="AV37" s="32">
        <v>0</v>
      </c>
      <c r="AW37" s="32">
        <v>0</v>
      </c>
      <c r="AX37" s="32">
        <v>0</v>
      </c>
      <c r="AY37" s="32">
        <v>0</v>
      </c>
      <c r="AZ37" s="32">
        <v>0</v>
      </c>
      <c r="BA37" s="32">
        <v>0</v>
      </c>
      <c r="BB37" s="32">
        <v>0</v>
      </c>
      <c r="BC37" s="32">
        <v>0</v>
      </c>
      <c r="BD37" s="32">
        <v>0</v>
      </c>
      <c r="BE37" s="32">
        <v>0</v>
      </c>
      <c r="BF37" s="32">
        <v>0</v>
      </c>
      <c r="BG37" s="32">
        <v>0</v>
      </c>
      <c r="BH37" s="32">
        <v>0</v>
      </c>
      <c r="BI37" s="32">
        <v>0</v>
      </c>
      <c r="BJ37" s="32">
        <v>0</v>
      </c>
      <c r="BK37" s="32">
        <v>0</v>
      </c>
      <c r="BL37" s="32">
        <v>0</v>
      </c>
      <c r="BM37" s="32">
        <v>0</v>
      </c>
      <c r="BN37" s="32">
        <v>0</v>
      </c>
      <c r="BO37" s="32">
        <v>0</v>
      </c>
      <c r="BP37" s="32">
        <v>0</v>
      </c>
      <c r="BQ37" s="32">
        <v>0</v>
      </c>
      <c r="BR37" s="32">
        <v>0</v>
      </c>
      <c r="BS37" s="32">
        <v>0</v>
      </c>
      <c r="BT37" s="32">
        <v>0</v>
      </c>
      <c r="BU37" s="32">
        <v>0</v>
      </c>
      <c r="BV37" s="32">
        <v>0</v>
      </c>
      <c r="BW37" s="32">
        <v>0</v>
      </c>
      <c r="BX37" s="32">
        <v>0</v>
      </c>
      <c r="BY37" s="32">
        <v>0</v>
      </c>
      <c r="BZ37" s="32">
        <v>0</v>
      </c>
      <c r="CA37" s="32">
        <v>0</v>
      </c>
      <c r="CB37" s="32">
        <v>0</v>
      </c>
      <c r="CC37" s="32">
        <v>0</v>
      </c>
      <c r="CD37" s="32">
        <v>0</v>
      </c>
      <c r="CE37" s="32">
        <v>0</v>
      </c>
      <c r="CF37" s="32">
        <v>0</v>
      </c>
      <c r="CG37" s="32">
        <v>0</v>
      </c>
      <c r="CH37" s="32">
        <v>0</v>
      </c>
    </row>
    <row r="38" spans="1:86" s="33" customFormat="1" x14ac:dyDescent="0.25">
      <c r="A38" s="33" t="s">
        <v>229</v>
      </c>
      <c r="B38" s="34">
        <f>CH38</f>
      </c>
      <c r="C38" s="34">
        <v>0</v>
      </c>
      <c r="D38" s="34">
        <v>0</v>
      </c>
      <c r="E38" s="34">
        <v>0</v>
      </c>
      <c r="F38" s="34">
        <v>0</v>
      </c>
      <c r="G38" s="34">
        <v>0</v>
      </c>
      <c r="H38" s="34">
        <v>0</v>
      </c>
      <c r="I38" s="34">
        <v>0</v>
      </c>
      <c r="J38" s="34">
        <v>0</v>
      </c>
      <c r="K38" s="34">
        <v>0</v>
      </c>
      <c r="L38" s="34">
        <v>0</v>
      </c>
      <c r="M38" s="34">
        <v>0</v>
      </c>
      <c r="N38" s="34">
        <v>0</v>
      </c>
      <c r="O38" s="34">
        <v>0</v>
      </c>
      <c r="P38" s="34">
        <v>0</v>
      </c>
      <c r="Q38" s="34">
        <v>0</v>
      </c>
      <c r="R38" s="34">
        <v>0</v>
      </c>
      <c r="S38" s="34">
        <v>0</v>
      </c>
      <c r="T38" s="34">
        <v>0</v>
      </c>
      <c r="U38" s="34">
        <v>0</v>
      </c>
      <c r="V38" s="34">
        <v>0</v>
      </c>
      <c r="W38" s="34">
        <v>0</v>
      </c>
      <c r="X38" s="34">
        <v>0</v>
      </c>
      <c r="Y38" s="34">
        <v>0</v>
      </c>
      <c r="Z38" s="34">
        <v>0</v>
      </c>
      <c r="AA38" s="34">
        <v>0</v>
      </c>
      <c r="AB38" s="34">
        <v>0</v>
      </c>
      <c r="AC38" s="34">
        <v>0</v>
      </c>
      <c r="AD38" s="34">
        <v>0</v>
      </c>
      <c r="AE38" s="34">
        <v>0</v>
      </c>
      <c r="AF38" s="34">
        <v>0</v>
      </c>
      <c r="AG38" s="34">
        <v>0</v>
      </c>
      <c r="AH38" s="34">
        <v>0</v>
      </c>
      <c r="AI38" s="34">
        <v>0</v>
      </c>
      <c r="AJ38" s="34">
        <v>0</v>
      </c>
      <c r="AK38" s="34">
        <v>0</v>
      </c>
      <c r="AL38" s="34">
        <v>0</v>
      </c>
      <c r="AM38" s="34">
        <v>0</v>
      </c>
      <c r="AN38" s="34">
        <v>0</v>
      </c>
      <c r="AO38" s="34">
        <v>0</v>
      </c>
      <c r="AP38" s="34">
        <v>0</v>
      </c>
      <c r="AQ38" s="34">
        <v>0</v>
      </c>
      <c r="AR38" s="34">
        <v>0</v>
      </c>
      <c r="AS38" s="34">
        <v>0</v>
      </c>
      <c r="AT38" s="34">
        <v>0</v>
      </c>
      <c r="AU38" s="34">
        <v>0</v>
      </c>
      <c r="AV38" s="34">
        <v>0</v>
      </c>
      <c r="AW38" s="34">
        <v>0</v>
      </c>
      <c r="AX38" s="34">
        <v>0</v>
      </c>
      <c r="AY38" s="34">
        <v>0</v>
      </c>
      <c r="AZ38" s="34">
        <v>0</v>
      </c>
      <c r="BA38" s="34">
        <v>0</v>
      </c>
      <c r="BB38" s="34">
        <v>0</v>
      </c>
      <c r="BC38" s="34">
        <v>0</v>
      </c>
      <c r="BD38" s="34">
        <v>0</v>
      </c>
      <c r="BE38" s="34">
        <v>0</v>
      </c>
      <c r="BF38" s="34">
        <v>0</v>
      </c>
      <c r="BG38" s="34">
        <v>0</v>
      </c>
      <c r="BH38" s="34">
        <v>0</v>
      </c>
      <c r="BI38" s="34">
        <v>0</v>
      </c>
      <c r="BJ38" s="34">
        <v>0</v>
      </c>
      <c r="BK38" s="34">
        <v>0</v>
      </c>
      <c r="BL38" s="34">
        <v>0</v>
      </c>
      <c r="BM38" s="34">
        <v>0</v>
      </c>
      <c r="BN38" s="34">
        <v>0</v>
      </c>
      <c r="BO38" s="34">
        <v>0</v>
      </c>
      <c r="BP38" s="34">
        <v>0</v>
      </c>
      <c r="BQ38" s="34">
        <v>0</v>
      </c>
      <c r="BR38" s="34">
        <v>0</v>
      </c>
      <c r="BS38" s="34">
        <v>0</v>
      </c>
      <c r="BT38" s="34">
        <v>0</v>
      </c>
      <c r="BU38" s="34">
        <v>0</v>
      </c>
      <c r="BV38" s="34">
        <v>0</v>
      </c>
      <c r="BW38" s="34">
        <v>0</v>
      </c>
      <c r="BX38" s="34">
        <v>0</v>
      </c>
      <c r="BY38" s="34">
        <v>0</v>
      </c>
      <c r="BZ38" s="34">
        <v>0</v>
      </c>
      <c r="CA38" s="34">
        <v>0</v>
      </c>
      <c r="CB38" s="34">
        <v>0</v>
      </c>
      <c r="CC38" s="34">
        <v>0</v>
      </c>
      <c r="CD38" s="34">
        <v>0</v>
      </c>
      <c r="CE38" s="34">
        <v>0</v>
      </c>
      <c r="CF38" s="34">
        <v>0</v>
      </c>
      <c r="CG38" s="34">
        <v>0</v>
      </c>
      <c r="CH38" s="34">
        <v>0</v>
      </c>
    </row>
    <row r="40" spans="1:2" s="31" customFormat="1" x14ac:dyDescent="0.25">
      <c r="A40" s="31" t="s">
        <v>91</v>
      </c>
      <c r="B40" s="31"/>
    </row>
    <row r="41" spans="1:86" x14ac:dyDescent="0.25">
      <c r="A41" t="s">
        <v>92</v>
      </c>
      <c r="B41" s="32">
        <f>SUM(C41:CH41)</f>
      </c>
      <c r="C41" s="32">
        <f>'Amortization'!C11</f>
      </c>
      <c r="D41" s="32">
        <f>'Amortization'!D11</f>
      </c>
      <c r="E41" s="32">
        <f>'Amortization'!E11</f>
      </c>
      <c r="F41" s="32">
        <f>'Amortization'!F11</f>
      </c>
      <c r="G41" s="32">
        <f>'Amortization'!G11</f>
      </c>
      <c r="H41" s="32">
        <f>'Amortization'!H11</f>
      </c>
      <c r="I41" s="32">
        <f>'Amortization'!I11</f>
      </c>
      <c r="J41" s="32">
        <f>'Amortization'!J11</f>
      </c>
      <c r="K41" s="32">
        <f>'Amortization'!K11</f>
      </c>
      <c r="L41" s="32">
        <f>'Amortization'!L11</f>
      </c>
      <c r="M41" s="32">
        <f>'Amortization'!M11</f>
      </c>
      <c r="N41" s="32">
        <f>'Amortization'!N11</f>
      </c>
      <c r="O41" s="32">
        <f>'Amortization'!O11</f>
      </c>
      <c r="P41" s="32">
        <f>'Amortization'!P11</f>
      </c>
      <c r="Q41" s="32">
        <f>'Amortization'!Q11</f>
      </c>
      <c r="R41" s="32">
        <f>'Amortization'!R11</f>
      </c>
      <c r="S41" s="32">
        <f>'Amortization'!S11</f>
      </c>
      <c r="T41" s="32">
        <f>'Amortization'!T11</f>
      </c>
      <c r="U41" s="32">
        <f>'Amortization'!U11</f>
      </c>
      <c r="V41" s="32">
        <f>'Amortization'!V11</f>
      </c>
      <c r="W41" s="32">
        <f>'Amortization'!W11</f>
      </c>
      <c r="X41" s="32">
        <f>'Amortization'!X11</f>
      </c>
      <c r="Y41" s="32">
        <f>'Amortization'!Y11</f>
      </c>
      <c r="Z41" s="32">
        <f>'Amortization'!Z11</f>
      </c>
      <c r="AA41" s="32">
        <f>'Amortization'!AA11</f>
      </c>
      <c r="AB41" s="32">
        <f>'Amortization'!AB11</f>
      </c>
      <c r="AC41" s="32">
        <f>'Amortization'!AC11</f>
      </c>
      <c r="AD41" s="32">
        <f>'Amortization'!AD11</f>
      </c>
      <c r="AE41" s="32">
        <f>'Amortization'!AE11</f>
      </c>
      <c r="AF41" s="32">
        <f>'Amortization'!AF11</f>
      </c>
      <c r="AG41" s="32">
        <f>'Amortization'!AG11</f>
      </c>
      <c r="AH41" s="32">
        <f>'Amortization'!AH11</f>
      </c>
      <c r="AI41" s="32">
        <f>'Amortization'!AI11</f>
      </c>
      <c r="AJ41" s="32">
        <f>'Amortization'!AJ11</f>
      </c>
      <c r="AK41" s="32">
        <f>'Amortization'!AK11</f>
      </c>
      <c r="AL41" s="32">
        <f>'Amortization'!AL11</f>
      </c>
      <c r="AM41" s="32">
        <f>'Amortization'!AM11</f>
      </c>
      <c r="AN41" s="32">
        <f>'Amortization'!AN11</f>
      </c>
      <c r="AO41" s="32">
        <f>'Amortization'!AO11</f>
      </c>
      <c r="AP41" s="32">
        <f>'Amortization'!AP11</f>
      </c>
      <c r="AQ41" s="32">
        <f>'Amortization'!AQ11</f>
      </c>
      <c r="AR41" s="32">
        <f>'Amortization'!AR11</f>
      </c>
      <c r="AS41" s="32">
        <f>'Amortization'!AS11</f>
      </c>
      <c r="AT41" s="32">
        <f>'Amortization'!AT11</f>
      </c>
      <c r="AU41" s="32">
        <f>'Amortization'!AU11</f>
      </c>
      <c r="AV41" s="32">
        <f>'Amortization'!AV11</f>
      </c>
      <c r="AW41" s="32">
        <f>'Amortization'!AW11</f>
      </c>
      <c r="AX41" s="32">
        <f>'Amortization'!AX11</f>
      </c>
      <c r="AY41" s="32">
        <f>'Amortization'!AY11</f>
      </c>
      <c r="AZ41" s="32">
        <f>'Amortization'!AZ11</f>
      </c>
      <c r="BA41" s="32">
        <f>'Amortization'!BA11</f>
      </c>
      <c r="BB41" s="32">
        <f>'Amortization'!BB11</f>
      </c>
      <c r="BC41" s="32">
        <f>'Amortization'!BC11</f>
      </c>
      <c r="BD41" s="32">
        <f>'Amortization'!BD11</f>
      </c>
      <c r="BE41" s="32">
        <f>'Amortization'!BE11</f>
      </c>
      <c r="BF41" s="32">
        <f>'Amortization'!BF11</f>
      </c>
      <c r="BG41" s="32">
        <f>'Amortization'!BG11</f>
      </c>
      <c r="BH41" s="32">
        <f>'Amortization'!BH11</f>
      </c>
      <c r="BI41" s="32">
        <f>'Amortization'!BI11</f>
      </c>
      <c r="BJ41" s="32">
        <f>'Amortization'!BJ11</f>
      </c>
      <c r="BK41" s="32">
        <f>'Amortization'!BK11</f>
      </c>
      <c r="BL41" s="32">
        <f>'Amortization'!BL11</f>
      </c>
      <c r="BM41" s="32">
        <f>'Amortization'!BM11</f>
      </c>
      <c r="BN41" s="32">
        <f>'Amortization'!BN11</f>
      </c>
      <c r="BO41" s="32">
        <f>'Amortization'!BO11</f>
      </c>
      <c r="BP41" s="32">
        <f>'Amortization'!BP11</f>
      </c>
      <c r="BQ41" s="32">
        <f>'Amortization'!BQ11</f>
      </c>
      <c r="BR41" s="32">
        <f>'Amortization'!BR11</f>
      </c>
      <c r="BS41" s="32">
        <f>'Amortization'!BS11</f>
      </c>
      <c r="BT41" s="32">
        <f>'Amortization'!BT11</f>
      </c>
      <c r="BU41" s="32">
        <f>'Amortization'!BU11</f>
      </c>
      <c r="BV41" s="32">
        <f>'Amortization'!BV11</f>
      </c>
      <c r="BW41" s="32">
        <f>'Amortization'!BW11</f>
      </c>
      <c r="BX41" s="32">
        <f>'Amortization'!BX11</f>
      </c>
      <c r="BY41" s="32">
        <f>'Amortization'!BY11</f>
      </c>
      <c r="BZ41" s="32">
        <f>'Amortization'!BZ11</f>
      </c>
      <c r="CA41" s="32">
        <f>'Amortization'!CA11</f>
      </c>
      <c r="CB41" s="32">
        <f>'Amortization'!CB11</f>
      </c>
      <c r="CC41" s="32">
        <f>'Amortization'!CC11</f>
      </c>
      <c r="CD41" s="32">
        <f>'Amortization'!CD11</f>
      </c>
      <c r="CE41" s="32">
        <f>'Amortization'!CE11</f>
      </c>
      <c r="CF41" s="32">
        <f>'Amortization'!CF11</f>
      </c>
      <c r="CG41" s="32">
        <f>'Amortization'!CG11</f>
      </c>
      <c r="CH41" s="32">
        <f>'Amortization'!CH11</f>
      </c>
    </row>
    <row r="42" spans="1:86" s="33" customFormat="1" x14ac:dyDescent="0.25">
      <c r="A42" s="33" t="s">
        <v>93</v>
      </c>
      <c r="B42" s="34">
        <f>SUM(C42:CH42)</f>
      </c>
      <c r="C42" s="34">
        <f>'Amortization'!C19</f>
      </c>
      <c r="D42" s="34">
        <f>'Amortization'!D19</f>
      </c>
      <c r="E42" s="34">
        <f>'Amortization'!E19</f>
      </c>
      <c r="F42" s="34">
        <f>'Amortization'!F19</f>
      </c>
      <c r="G42" s="34">
        <f>'Amortization'!G19</f>
      </c>
      <c r="H42" s="34">
        <f>'Amortization'!H19</f>
      </c>
      <c r="I42" s="34">
        <f>'Amortization'!I19</f>
      </c>
      <c r="J42" s="34">
        <f>'Amortization'!J19</f>
      </c>
      <c r="K42" s="34">
        <f>'Amortization'!K19</f>
      </c>
      <c r="L42" s="34">
        <f>'Amortization'!L19</f>
      </c>
      <c r="M42" s="34">
        <f>'Amortization'!M19</f>
      </c>
      <c r="N42" s="34">
        <f>'Amortization'!N19</f>
      </c>
      <c r="O42" s="34">
        <f>'Amortization'!O19</f>
      </c>
      <c r="P42" s="34">
        <f>'Amortization'!P19</f>
      </c>
      <c r="Q42" s="34">
        <f>'Amortization'!Q19</f>
      </c>
      <c r="R42" s="34">
        <f>'Amortization'!R19</f>
      </c>
      <c r="S42" s="34">
        <f>'Amortization'!S19</f>
      </c>
      <c r="T42" s="34">
        <f>'Amortization'!T19</f>
      </c>
      <c r="U42" s="34">
        <f>'Amortization'!U19</f>
      </c>
      <c r="V42" s="34">
        <f>'Amortization'!V19</f>
      </c>
      <c r="W42" s="34">
        <f>'Amortization'!W19</f>
      </c>
      <c r="X42" s="34">
        <f>'Amortization'!X19</f>
      </c>
      <c r="Y42" s="34">
        <f>'Amortization'!Y19</f>
      </c>
      <c r="Z42" s="34">
        <f>'Amortization'!Z19</f>
      </c>
      <c r="AA42" s="34">
        <f>'Amortization'!AA19</f>
      </c>
      <c r="AB42" s="34">
        <f>'Amortization'!AB19</f>
      </c>
      <c r="AC42" s="34">
        <f>'Amortization'!AC19</f>
      </c>
      <c r="AD42" s="34">
        <f>'Amortization'!AD19</f>
      </c>
      <c r="AE42" s="34">
        <f>'Amortization'!AE19</f>
      </c>
      <c r="AF42" s="34">
        <f>'Amortization'!AF19</f>
      </c>
      <c r="AG42" s="34">
        <f>'Amortization'!AG19</f>
      </c>
      <c r="AH42" s="34">
        <f>'Amortization'!AH19</f>
      </c>
      <c r="AI42" s="34">
        <f>'Amortization'!AI19</f>
      </c>
      <c r="AJ42" s="34">
        <f>'Amortization'!AJ19</f>
      </c>
      <c r="AK42" s="34">
        <f>'Amortization'!AK19</f>
      </c>
      <c r="AL42" s="34">
        <f>'Amortization'!AL19</f>
      </c>
      <c r="AM42" s="34">
        <f>'Amortization'!AM19</f>
      </c>
      <c r="AN42" s="34">
        <f>'Amortization'!AN19</f>
      </c>
      <c r="AO42" s="34">
        <f>'Amortization'!AO19</f>
      </c>
      <c r="AP42" s="34">
        <f>'Amortization'!AP19</f>
      </c>
      <c r="AQ42" s="34">
        <f>'Amortization'!AQ19</f>
      </c>
      <c r="AR42" s="34">
        <f>'Amortization'!AR19</f>
      </c>
      <c r="AS42" s="34">
        <f>'Amortization'!AS19</f>
      </c>
      <c r="AT42" s="34">
        <f>'Amortization'!AT19</f>
      </c>
      <c r="AU42" s="34">
        <f>'Amortization'!AU19</f>
      </c>
      <c r="AV42" s="34">
        <f>'Amortization'!AV19</f>
      </c>
      <c r="AW42" s="34">
        <f>'Amortization'!AW19</f>
      </c>
      <c r="AX42" s="34">
        <f>'Amortization'!AX19</f>
      </c>
      <c r="AY42" s="34">
        <f>'Amortization'!AY19</f>
      </c>
      <c r="AZ42" s="34">
        <f>'Amortization'!AZ19</f>
      </c>
      <c r="BA42" s="34">
        <f>'Amortization'!BA19</f>
      </c>
      <c r="BB42" s="34">
        <f>'Amortization'!BB19</f>
      </c>
      <c r="BC42" s="34">
        <f>'Amortization'!BC19</f>
      </c>
      <c r="BD42" s="34">
        <f>'Amortization'!BD19</f>
      </c>
      <c r="BE42" s="34">
        <f>'Amortization'!BE19</f>
      </c>
      <c r="BF42" s="34">
        <f>'Amortization'!BF19</f>
      </c>
      <c r="BG42" s="34">
        <f>'Amortization'!BG19</f>
      </c>
      <c r="BH42" s="34">
        <f>'Amortization'!BH19</f>
      </c>
      <c r="BI42" s="34">
        <f>'Amortization'!BI19</f>
      </c>
      <c r="BJ42" s="34">
        <f>'Amortization'!BJ19</f>
      </c>
      <c r="BK42" s="34">
        <f>'Amortization'!BK19</f>
      </c>
      <c r="BL42" s="34">
        <f>'Amortization'!BL19</f>
      </c>
      <c r="BM42" s="34">
        <f>'Amortization'!BM19</f>
      </c>
      <c r="BN42" s="34">
        <f>'Amortization'!BN19</f>
      </c>
      <c r="BO42" s="34">
        <f>'Amortization'!BO19</f>
      </c>
      <c r="BP42" s="34">
        <f>'Amortization'!BP19</f>
      </c>
      <c r="BQ42" s="34">
        <f>'Amortization'!BQ19</f>
      </c>
      <c r="BR42" s="34">
        <f>'Amortization'!BR19</f>
      </c>
      <c r="BS42" s="34">
        <f>'Amortization'!BS19</f>
      </c>
      <c r="BT42" s="34">
        <f>'Amortization'!BT19</f>
      </c>
      <c r="BU42" s="34">
        <f>'Amortization'!BU19</f>
      </c>
      <c r="BV42" s="34">
        <f>'Amortization'!BV19</f>
      </c>
      <c r="BW42" s="34">
        <f>'Amortization'!BW19</f>
      </c>
      <c r="BX42" s="34">
        <f>'Amortization'!BX19</f>
      </c>
      <c r="BY42" s="34">
        <f>'Amortization'!BY19</f>
      </c>
      <c r="BZ42" s="34">
        <f>'Amortization'!BZ19</f>
      </c>
      <c r="CA42" s="34">
        <f>'Amortization'!CA19</f>
      </c>
      <c r="CB42" s="34">
        <f>'Amortization'!CB19</f>
      </c>
      <c r="CC42" s="34">
        <f>'Amortization'!CC19</f>
      </c>
      <c r="CD42" s="34">
        <f>'Amortization'!CD19</f>
      </c>
      <c r="CE42" s="34">
        <f>'Amortization'!CE19</f>
      </c>
      <c r="CF42" s="34">
        <f>'Amortization'!CF19</f>
      </c>
      <c r="CG42" s="34">
        <f>'Amortization'!CG19</f>
      </c>
      <c r="CH42" s="34">
        <f>'Amortization'!CH19</f>
      </c>
    </row>
    <row r="43" spans="1:86" s="35" customFormat="1" x14ac:dyDescent="0.25">
      <c r="A43" s="35" t="s">
        <v>94</v>
      </c>
      <c r="B43" s="36">
        <f>SUM(C43:CH43)</f>
      </c>
      <c r="C43" s="36">
        <f>-(C6+C41+C42)</f>
      </c>
      <c r="D43" s="36">
        <f>-(D6+D41+D42)</f>
      </c>
      <c r="E43" s="36">
        <f>-(E6+E41+E42)</f>
      </c>
      <c r="F43" s="36">
        <f>-(F6+F41+F42)</f>
      </c>
      <c r="G43" s="36">
        <f>-(G6+G41+G42)</f>
      </c>
      <c r="H43" s="36">
        <f>-(H6+H41+H42)</f>
      </c>
      <c r="I43" s="36">
        <f>-(I6+I41+I42)</f>
      </c>
      <c r="J43" s="36">
        <f>-(J6+J41+J42)</f>
      </c>
      <c r="K43" s="36">
        <f>-(K6+K41+K42)</f>
      </c>
      <c r="L43" s="36">
        <f>-(L6+L41+L42)</f>
      </c>
      <c r="M43" s="36">
        <f>-(M6+M41+M42)</f>
      </c>
      <c r="N43" s="36">
        <f>-(N6+N41+N42)</f>
      </c>
      <c r="O43" s="36">
        <f>-(O6+O41+O42)</f>
      </c>
      <c r="P43" s="36">
        <f>-(P6+P41+P42)</f>
      </c>
      <c r="Q43" s="36">
        <f>-(Q6+Q41+Q42)</f>
      </c>
      <c r="R43" s="36">
        <f>-(R6+R41+R42)</f>
      </c>
      <c r="S43" s="36">
        <f>-(S6+S41+S42)</f>
      </c>
      <c r="T43" s="36">
        <f>-(T6+T41+T42)</f>
      </c>
      <c r="U43" s="36">
        <f>-(U6+U41+U42)</f>
      </c>
      <c r="V43" s="36">
        <f>-(V6+V41+V42)</f>
      </c>
      <c r="W43" s="36">
        <f>-(W6+W41+W42)</f>
      </c>
      <c r="X43" s="36">
        <f>-(X6+X41+X42)</f>
      </c>
      <c r="Y43" s="36">
        <f>-(Y6+Y41+Y42)</f>
      </c>
      <c r="Z43" s="36">
        <f>-(Z6+Z41+Z42)</f>
      </c>
      <c r="AA43" s="36">
        <f>-(AA6+AA41+AA42)</f>
      </c>
      <c r="AB43" s="36">
        <f>-(AB6+AB41+AB42)</f>
      </c>
      <c r="AC43" s="36">
        <f>-(AC6+AC41+AC42)</f>
      </c>
      <c r="AD43" s="36">
        <f>-(AD6+AD41+AD42)</f>
      </c>
      <c r="AE43" s="36">
        <f>-(AE6+AE41+AE42)</f>
      </c>
      <c r="AF43" s="36">
        <f>-(AF6+AF41+AF42)</f>
      </c>
      <c r="AG43" s="36">
        <f>-(AG6+AG41+AG42)</f>
      </c>
      <c r="AH43" s="36">
        <f>-(AH6+AH41+AH42)</f>
      </c>
      <c r="AI43" s="36">
        <f>-(AI6+AI41+AI42)</f>
      </c>
      <c r="AJ43" s="36">
        <f>-(AJ6+AJ41+AJ42)</f>
      </c>
      <c r="AK43" s="36">
        <f>-(AK6+AK41+AK42)</f>
      </c>
      <c r="AL43" s="36">
        <f>-(AL6+AL41+AL42)</f>
      </c>
      <c r="AM43" s="36">
        <f>-(AM6+AM41+AM42)</f>
      </c>
      <c r="AN43" s="36">
        <f>-(AN6+AN41+AN42)</f>
      </c>
      <c r="AO43" s="36">
        <f>-(AO6+AO41+AO42)</f>
      </c>
      <c r="AP43" s="36">
        <f>-(AP6+AP41+AP42)</f>
      </c>
      <c r="AQ43" s="36">
        <f>-(AQ6+AQ41+AQ42)</f>
      </c>
      <c r="AR43" s="36">
        <f>-(AR6+AR41+AR42)</f>
      </c>
      <c r="AS43" s="36">
        <f>-(AS6+AS41+AS42)</f>
      </c>
      <c r="AT43" s="36">
        <f>-(AT6+AT41+AT42)</f>
      </c>
      <c r="AU43" s="36">
        <f>-(AU6+AU41+AU42)</f>
      </c>
      <c r="AV43" s="36">
        <f>-(AV6+AV41+AV42)</f>
      </c>
      <c r="AW43" s="36">
        <f>-(AW6+AW41+AW42)</f>
      </c>
      <c r="AX43" s="36">
        <f>-(AX6+AX41+AX42)</f>
      </c>
      <c r="AY43" s="36">
        <f>-(AY6+AY41+AY42)</f>
      </c>
      <c r="AZ43" s="36">
        <f>-(AZ6+AZ41+AZ42)</f>
      </c>
      <c r="BA43" s="36">
        <f>-(BA6+BA41+BA42)</f>
      </c>
      <c r="BB43" s="36">
        <f>-(BB6+BB41+BB42)</f>
      </c>
      <c r="BC43" s="36">
        <f>-(BC6+BC41+BC42)</f>
      </c>
      <c r="BD43" s="36">
        <f>-(BD6+BD41+BD42)</f>
      </c>
      <c r="BE43" s="36">
        <f>-(BE6+BE41+BE42)</f>
      </c>
      <c r="BF43" s="36">
        <f>-(BF6+BF41+BF42)</f>
      </c>
      <c r="BG43" s="36">
        <f>-(BG6+BG41+BG42)</f>
      </c>
      <c r="BH43" s="36">
        <f>-(BH6+BH41+BH42)</f>
      </c>
      <c r="BI43" s="36">
        <f>-(BI6+BI41+BI42)</f>
      </c>
      <c r="BJ43" s="36">
        <f>-(BJ6+BJ41+BJ42)</f>
      </c>
      <c r="BK43" s="36">
        <f>-(BK6+BK41+BK42)</f>
      </c>
      <c r="BL43" s="36">
        <f>-(BL6+BL41+BL42)</f>
      </c>
      <c r="BM43" s="36">
        <f>-(BM6+BM41+BM42)</f>
      </c>
      <c r="BN43" s="36">
        <f>-(BN6+BN41+BN42)</f>
      </c>
      <c r="BO43" s="36">
        <f>-(BO6+BO41+BO42)</f>
      </c>
      <c r="BP43" s="36">
        <f>-(BP6+BP41+BP42)</f>
      </c>
      <c r="BQ43" s="36">
        <f>-(BQ6+BQ41+BQ42)</f>
      </c>
      <c r="BR43" s="36">
        <f>-(BR6+BR41+BR42)</f>
      </c>
      <c r="BS43" s="36">
        <f>-(BS6+BS41+BS42)</f>
      </c>
      <c r="BT43" s="36">
        <f>-(BT6+BT41+BT42)</f>
      </c>
      <c r="BU43" s="36">
        <f>-(BU6+BU41+BU42)</f>
      </c>
      <c r="BV43" s="36">
        <f>-(BV6+BV41+BV42)</f>
      </c>
      <c r="BW43" s="36">
        <f>-(BW6+BW41+BW42)</f>
      </c>
      <c r="BX43" s="36">
        <f>-(BX6+BX41+BX42)</f>
      </c>
      <c r="BY43" s="36">
        <f>-(BY6+BY41+BY42)</f>
      </c>
      <c r="BZ43" s="36">
        <f>-(BZ6+BZ41+BZ42)</f>
      </c>
      <c r="CA43" s="36">
        <f>-(CA6+CA41+CA42)</f>
      </c>
      <c r="CB43" s="36">
        <f>-(CB6+CB41+CB42)</f>
      </c>
      <c r="CC43" s="36">
        <f>-(CC6+CC41+CC42)</f>
      </c>
      <c r="CD43" s="36">
        <f>-(CD6+CD41+CD42)</f>
      </c>
      <c r="CE43" s="36">
        <f>-(CE6+CE41+CE42)</f>
      </c>
      <c r="CF43" s="36">
        <f>-(CF6+CF41+CF42)</f>
      </c>
      <c r="CG43" s="36">
        <f>-(CG6+CG41+CG42)</f>
      </c>
      <c r="CH43" s="36">
        <f>-(CH6+CH41+CH42)</f>
      </c>
    </row>
    <row r="45" spans="1:2" s="31" customFormat="1" x14ac:dyDescent="0.25">
      <c r="A45" s="31" t="s">
        <v>95</v>
      </c>
      <c r="B45" s="31"/>
    </row>
    <row r="46" spans="1:86" s="33" customFormat="1" x14ac:dyDescent="0.25">
      <c r="A46" s="33" t="s">
        <v>230</v>
      </c>
      <c r="B46" s="34">
        <f>MAX(C46:CH46)</f>
      </c>
      <c r="C46" s="34">
        <v>6282084.596700966</v>
      </c>
      <c r="D46" s="34">
        <v>9574784.700517349</v>
      </c>
      <c r="E46" s="34">
        <v>13554394.127507359</v>
      </c>
      <c r="F46" s="34">
        <v>17556737.375873435</v>
      </c>
      <c r="G46" s="34">
        <v>27631459.556922168</v>
      </c>
      <c r="H46" s="34">
        <v>35770420.88844011</v>
      </c>
      <c r="I46" s="34">
        <v>43114630.723368764</v>
      </c>
      <c r="J46" s="34">
        <v>49930513.51444565</v>
      </c>
      <c r="K46" s="34">
        <v>56396285.06063695</v>
      </c>
      <c r="L46" s="34">
        <v>62627593.498940095</v>
      </c>
      <c r="M46" s="34">
        <v>68695785.09200071</v>
      </c>
      <c r="N46" s="34">
        <v>74641004.39543025</v>
      </c>
      <c r="O46" s="34">
        <v>80055794.45270464</v>
      </c>
      <c r="P46" s="34">
        <v>85363614.3675671</v>
      </c>
      <c r="Q46" s="34">
        <v>90561194.52471916</v>
      </c>
      <c r="R46" s="34">
        <v>95636190.85600965</v>
      </c>
      <c r="S46" s="34">
        <v>100129427.458068</v>
      </c>
      <c r="T46" s="34">
        <v>104493097.12300746</v>
      </c>
      <c r="U46" s="34">
        <v>108713289.98260666</v>
      </c>
      <c r="V46" s="34">
        <v>112777398.43713778</v>
      </c>
      <c r="W46" s="34">
        <v>116674927.62655142</v>
      </c>
      <c r="X46" s="34">
        <v>120398018.0649135</v>
      </c>
      <c r="Y46" s="34">
        <v>121601481.25389336</v>
      </c>
      <c r="Z46" s="34">
        <v>122729722.8499308</v>
      </c>
      <c r="AA46" s="34">
        <v>123814111.503732</v>
      </c>
      <c r="AB46" s="34">
        <v>124813230.79531395</v>
      </c>
      <c r="AC46" s="34">
        <v>0</v>
      </c>
      <c r="AD46" s="34">
        <v>0</v>
      </c>
      <c r="AE46" s="34">
        <v>0</v>
      </c>
      <c r="AF46" s="34">
        <v>0</v>
      </c>
      <c r="AG46" s="34">
        <v>0</v>
      </c>
      <c r="AH46" s="34">
        <v>0</v>
      </c>
      <c r="AI46" s="34">
        <v>0</v>
      </c>
      <c r="AJ46" s="34">
        <v>0</v>
      </c>
      <c r="AK46" s="34">
        <v>0</v>
      </c>
      <c r="AL46" s="34">
        <v>0</v>
      </c>
      <c r="AM46" s="34">
        <v>0</v>
      </c>
      <c r="AN46" s="34">
        <v>0</v>
      </c>
      <c r="AO46" s="34">
        <v>0</v>
      </c>
      <c r="AP46" s="34">
        <v>0</v>
      </c>
      <c r="AQ46" s="34">
        <v>0</v>
      </c>
      <c r="AR46" s="34">
        <v>0</v>
      </c>
      <c r="AS46" s="34">
        <v>0</v>
      </c>
      <c r="AT46" s="34">
        <v>0</v>
      </c>
      <c r="AU46" s="34">
        <v>0</v>
      </c>
      <c r="AV46" s="34">
        <v>0</v>
      </c>
      <c r="AW46" s="34">
        <v>0</v>
      </c>
      <c r="AX46" s="34">
        <v>0</v>
      </c>
      <c r="AY46" s="34">
        <v>0</v>
      </c>
      <c r="AZ46" s="34">
        <v>0</v>
      </c>
      <c r="BA46" s="34">
        <v>0</v>
      </c>
      <c r="BB46" s="34">
        <v>0</v>
      </c>
      <c r="BC46" s="34">
        <v>0</v>
      </c>
      <c r="BD46" s="34">
        <v>0</v>
      </c>
      <c r="BE46" s="34">
        <v>0</v>
      </c>
      <c r="BF46" s="34">
        <v>0</v>
      </c>
      <c r="BG46" s="34">
        <v>0</v>
      </c>
      <c r="BH46" s="34">
        <v>0</v>
      </c>
      <c r="BI46" s="34">
        <v>0</v>
      </c>
      <c r="BJ46" s="34">
        <v>0</v>
      </c>
      <c r="BK46" s="34">
        <v>0</v>
      </c>
      <c r="BL46" s="34">
        <v>0</v>
      </c>
      <c r="BM46" s="34">
        <v>0</v>
      </c>
      <c r="BN46" s="34">
        <v>0</v>
      </c>
      <c r="BO46" s="34">
        <v>0</v>
      </c>
      <c r="BP46" s="34">
        <v>0</v>
      </c>
      <c r="BQ46" s="34">
        <v>0</v>
      </c>
      <c r="BR46" s="34">
        <v>0</v>
      </c>
      <c r="BS46" s="34">
        <v>0</v>
      </c>
      <c r="BT46" s="34">
        <v>0</v>
      </c>
      <c r="BU46" s="34">
        <v>0</v>
      </c>
      <c r="BV46" s="34">
        <v>0</v>
      </c>
      <c r="BW46" s="34">
        <v>0</v>
      </c>
      <c r="BX46" s="34">
        <v>0</v>
      </c>
      <c r="BY46" s="34">
        <v>0</v>
      </c>
      <c r="BZ46" s="34">
        <v>0</v>
      </c>
      <c r="CA46" s="34">
        <v>0</v>
      </c>
      <c r="CB46" s="34">
        <v>0</v>
      </c>
      <c r="CC46" s="34">
        <v>0</v>
      </c>
      <c r="CD46" s="34">
        <v>0</v>
      </c>
      <c r="CE46" s="34">
        <v>0</v>
      </c>
      <c r="CF46" s="34">
        <v>0</v>
      </c>
      <c r="CG46" s="34">
        <v>0</v>
      </c>
      <c r="CH46" s="34">
        <v>0</v>
      </c>
    </row>
    <row r="47" spans="1:86" x14ac:dyDescent="0.25">
      <c r="A47" t="s">
        <v>231</v>
      </c>
      <c r="B47" s="32">
        <f>MAX(C47:CH47)</f>
      </c>
      <c r="C47" s="32">
        <v>0</v>
      </c>
      <c r="D47" s="32">
        <v>0</v>
      </c>
      <c r="E47" s="32">
        <v>0</v>
      </c>
      <c r="F47" s="32">
        <v>0</v>
      </c>
      <c r="G47" s="32">
        <v>0</v>
      </c>
      <c r="H47" s="32">
        <v>0</v>
      </c>
      <c r="I47" s="32">
        <v>0</v>
      </c>
      <c r="J47" s="32">
        <v>0</v>
      </c>
      <c r="K47" s="32">
        <v>0</v>
      </c>
      <c r="L47" s="32">
        <v>0</v>
      </c>
      <c r="M47" s="32">
        <v>0</v>
      </c>
      <c r="N47" s="32">
        <v>0</v>
      </c>
      <c r="O47" s="32">
        <v>0</v>
      </c>
      <c r="P47" s="32">
        <v>0</v>
      </c>
      <c r="Q47" s="32">
        <v>0</v>
      </c>
      <c r="R47" s="32">
        <v>0</v>
      </c>
      <c r="S47" s="32">
        <v>0</v>
      </c>
      <c r="T47" s="32">
        <v>0</v>
      </c>
      <c r="U47" s="32">
        <v>0</v>
      </c>
      <c r="V47" s="32">
        <v>0</v>
      </c>
      <c r="W47" s="32">
        <v>0</v>
      </c>
      <c r="X47" s="32">
        <v>0</v>
      </c>
      <c r="Y47" s="32">
        <v>0</v>
      </c>
      <c r="Z47" s="32">
        <v>0</v>
      </c>
      <c r="AA47" s="32">
        <v>0</v>
      </c>
      <c r="AB47" s="32">
        <v>0</v>
      </c>
      <c r="AC47" s="32">
        <v>0</v>
      </c>
      <c r="AD47" s="32">
        <v>0</v>
      </c>
      <c r="AE47" s="32">
        <v>0</v>
      </c>
      <c r="AF47" s="32">
        <v>0</v>
      </c>
      <c r="AG47" s="32">
        <v>0</v>
      </c>
      <c r="AH47" s="32">
        <v>0</v>
      </c>
      <c r="AI47" s="32">
        <v>0</v>
      </c>
      <c r="AJ47" s="32">
        <v>0</v>
      </c>
      <c r="AK47" s="32">
        <v>0</v>
      </c>
      <c r="AL47" s="32">
        <v>0</v>
      </c>
      <c r="AM47" s="32">
        <v>0</v>
      </c>
      <c r="AN47" s="32">
        <v>0</v>
      </c>
      <c r="AO47" s="32">
        <v>256736832</v>
      </c>
      <c r="AP47" s="32">
        <v>256147482.39807212</v>
      </c>
      <c r="AQ47" s="32">
        <v>255555431.61046875</v>
      </c>
      <c r="AR47" s="32">
        <v>254960667.2567555</v>
      </c>
      <c r="AS47" s="32">
        <v>254363176.8997544</v>
      </c>
      <c r="AT47" s="32">
        <v>253762948.04528373</v>
      </c>
      <c r="AU47" s="32">
        <v>253159968.14189672</v>
      </c>
      <c r="AV47" s="32">
        <v>252554224.5806192</v>
      </c>
      <c r="AW47" s="32">
        <v>251945704.69468582</v>
      </c>
      <c r="AX47" s="32">
        <v>251334395.75927523</v>
      </c>
      <c r="AY47" s="32">
        <v>250720284.99124402</v>
      </c>
      <c r="AZ47" s="32">
        <v>250103359.54885933</v>
      </c>
      <c r="BA47" s="32">
        <v>249483606.53153038</v>
      </c>
      <c r="BB47" s="32">
        <v>248861012.97953868</v>
      </c>
      <c r="BC47" s="32">
        <v>248235565.87376702</v>
      </c>
      <c r="BD47" s="32">
        <v>247607252.13542724</v>
      </c>
      <c r="BE47" s="32">
        <v>246976058.62578672</v>
      </c>
      <c r="BF47" s="32">
        <v>246341972.1458937</v>
      </c>
      <c r="BG47" s="32">
        <v>245704979.43630114</v>
      </c>
      <c r="BH47" s="32">
        <v>245065067.17678964</v>
      </c>
      <c r="BI47" s="32">
        <v>244422221.9860887</v>
      </c>
      <c r="BJ47" s="32">
        <v>243776430.42159703</v>
      </c>
      <c r="BK47" s="32">
        <v>243127678.97910148</v>
      </c>
      <c r="BL47" s="32">
        <v>242475954.0924945</v>
      </c>
      <c r="BM47" s="32">
        <v>241821242.13349053</v>
      </c>
      <c r="BN47" s="32">
        <v>241163529.41134113</v>
      </c>
      <c r="BO47" s="32">
        <v>240502802.17254856</v>
      </c>
      <c r="BP47" s="32">
        <v>239839046.6005782</v>
      </c>
      <c r="BQ47" s="32">
        <v>239172248.8155696</v>
      </c>
      <c r="BR47" s="32">
        <v>238502394.87404642</v>
      </c>
      <c r="BS47" s="32">
        <v>237829470.76862457</v>
      </c>
      <c r="BT47" s="32">
        <v>237153462.42771956</v>
      </c>
      <c r="BU47" s="32">
        <v>236474355.71525207</v>
      </c>
      <c r="BV47" s="32">
        <v>235792136.43035242</v>
      </c>
      <c r="BW47" s="32">
        <v>235106790.30706364</v>
      </c>
      <c r="BX47" s="32">
        <v>234418303.01404312</v>
      </c>
      <c r="BY47" s="32">
        <v>233726660.15426293</v>
      </c>
      <c r="BZ47" s="32">
        <v>233031847.26470876</v>
      </c>
      <c r="CA47" s="32">
        <v>232333849.81607744</v>
      </c>
      <c r="CB47" s="32">
        <v>231632653.21247324</v>
      </c>
      <c r="CC47" s="32">
        <v>230928242.79110253</v>
      </c>
      <c r="CD47" s="32">
        <v>230220603.82196718</v>
      </c>
      <c r="CE47" s="32">
        <v>229509721.50755665</v>
      </c>
      <c r="CF47" s="32">
        <v>228795580.9825384</v>
      </c>
      <c r="CG47" s="32">
        <v>228078167.31344715</v>
      </c>
      <c r="CH47" s="32">
        <v>227357465.49837255</v>
      </c>
    </row>
    <row r="48" spans="1:86" s="33" customFormat="1" x14ac:dyDescent="0.25">
      <c r="A48" s="33" t="s">
        <v>98</v>
      </c>
      <c r="B48" s="34">
        <f>MAX(C48:CH48)</f>
      </c>
      <c r="C48" s="34">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34">
        <v>0</v>
      </c>
      <c r="V48" s="34">
        <v>0</v>
      </c>
      <c r="W48" s="34">
        <v>0</v>
      </c>
      <c r="X48" s="34">
        <v>0</v>
      </c>
      <c r="Y48" s="34">
        <v>0</v>
      </c>
      <c r="Z48" s="34">
        <v>0</v>
      </c>
      <c r="AA48" s="34">
        <v>0</v>
      </c>
      <c r="AB48" s="34">
        <v>168353046.05977115</v>
      </c>
      <c r="AC48" s="34">
        <v>168353046.05977115</v>
      </c>
      <c r="AD48" s="34">
        <v>168353046.05977115</v>
      </c>
      <c r="AE48" s="34">
        <v>168353046.05977115</v>
      </c>
      <c r="AF48" s="34">
        <v>168353046.05977115</v>
      </c>
      <c r="AG48" s="34">
        <v>168353046.05977115</v>
      </c>
      <c r="AH48" s="34">
        <v>168353046.05977115</v>
      </c>
      <c r="AI48" s="34">
        <v>168353046.05977115</v>
      </c>
      <c r="AJ48" s="34">
        <v>168353046.05977115</v>
      </c>
      <c r="AK48" s="34">
        <v>168353046.05977115</v>
      </c>
      <c r="AL48" s="34">
        <v>168353046.05977115</v>
      </c>
      <c r="AM48" s="34">
        <v>168353046.05977115</v>
      </c>
      <c r="AN48" s="34">
        <v>168353046.05977115</v>
      </c>
      <c r="AO48" s="34">
        <v>0</v>
      </c>
      <c r="AP48" s="34">
        <v>0</v>
      </c>
      <c r="AQ48" s="34">
        <v>0</v>
      </c>
      <c r="AR48" s="34">
        <v>0</v>
      </c>
      <c r="AS48" s="34">
        <v>0</v>
      </c>
      <c r="AT48" s="34">
        <v>0</v>
      </c>
      <c r="AU48" s="34">
        <v>0</v>
      </c>
      <c r="AV48" s="34">
        <v>0</v>
      </c>
      <c r="AW48" s="34">
        <v>0</v>
      </c>
      <c r="AX48" s="34">
        <v>0</v>
      </c>
      <c r="AY48" s="34">
        <v>0</v>
      </c>
      <c r="AZ48" s="34">
        <v>0</v>
      </c>
      <c r="BA48" s="34">
        <v>0</v>
      </c>
      <c r="BB48" s="34">
        <v>0</v>
      </c>
      <c r="BC48" s="34">
        <v>0</v>
      </c>
      <c r="BD48" s="34">
        <v>0</v>
      </c>
      <c r="BE48" s="34">
        <v>0</v>
      </c>
      <c r="BF48" s="34">
        <v>0</v>
      </c>
      <c r="BG48" s="34">
        <v>0</v>
      </c>
      <c r="BH48" s="34">
        <v>0</v>
      </c>
      <c r="BI48" s="34">
        <v>0</v>
      </c>
      <c r="BJ48" s="34">
        <v>0</v>
      </c>
      <c r="BK48" s="34">
        <v>0</v>
      </c>
      <c r="BL48" s="34">
        <v>0</v>
      </c>
      <c r="BM48" s="34">
        <v>0</v>
      </c>
      <c r="BN48" s="34">
        <v>0</v>
      </c>
      <c r="BO48" s="34">
        <v>0</v>
      </c>
      <c r="BP48" s="34">
        <v>0</v>
      </c>
      <c r="BQ48" s="34">
        <v>0</v>
      </c>
      <c r="BR48" s="34">
        <v>0</v>
      </c>
      <c r="BS48" s="34">
        <v>0</v>
      </c>
      <c r="BT48" s="34">
        <v>0</v>
      </c>
      <c r="BU48" s="34">
        <v>0</v>
      </c>
      <c r="BV48" s="34">
        <v>0</v>
      </c>
      <c r="BW48" s="34">
        <v>0</v>
      </c>
      <c r="BX48" s="34">
        <v>0</v>
      </c>
      <c r="BY48" s="34">
        <v>0</v>
      </c>
      <c r="BZ48" s="34">
        <v>0</v>
      </c>
      <c r="CA48" s="34">
        <v>0</v>
      </c>
      <c r="CB48" s="34">
        <v>0</v>
      </c>
      <c r="CC48" s="34">
        <v>0</v>
      </c>
      <c r="CD48" s="34">
        <v>0</v>
      </c>
      <c r="CE48" s="34">
        <v>0</v>
      </c>
      <c r="CF48" s="34">
        <v>0</v>
      </c>
      <c r="CG48" s="34">
        <v>0</v>
      </c>
      <c r="CH48" s="34">
        <v>0</v>
      </c>
    </row>
    <row r="50" spans="1:2" s="31" customFormat="1" x14ac:dyDescent="0.25">
      <c r="A50" s="31" t="s">
        <v>232</v>
      </c>
      <c r="B50" s="31"/>
    </row>
    <row r="51" spans="1:86" x14ac:dyDescent="0.25">
      <c r="A51" t="s">
        <v>233</v>
      </c>
      <c r="B51" s="32">
        <f>SUM(C51:CH51)</f>
      </c>
      <c r="C51" s="32">
        <v>0</v>
      </c>
      <c r="D51" s="32">
        <v>0</v>
      </c>
      <c r="E51" s="32">
        <v>0</v>
      </c>
      <c r="F51" s="32">
        <v>0</v>
      </c>
      <c r="G51" s="32">
        <v>0</v>
      </c>
      <c r="H51" s="32">
        <v>0</v>
      </c>
      <c r="I51" s="32">
        <v>0</v>
      </c>
      <c r="J51" s="32">
        <v>0</v>
      </c>
      <c r="K51" s="32">
        <v>0</v>
      </c>
      <c r="L51" s="32">
        <v>0</v>
      </c>
      <c r="M51" s="32">
        <v>0</v>
      </c>
      <c r="N51" s="32">
        <v>0</v>
      </c>
      <c r="O51" s="32">
        <v>0</v>
      </c>
      <c r="P51" s="32">
        <v>0</v>
      </c>
      <c r="Q51" s="32">
        <v>0</v>
      </c>
      <c r="R51" s="32">
        <v>0</v>
      </c>
      <c r="S51" s="32">
        <v>0</v>
      </c>
      <c r="T51" s="32">
        <v>0</v>
      </c>
      <c r="U51" s="32">
        <v>0</v>
      </c>
      <c r="V51" s="32">
        <v>0</v>
      </c>
      <c r="W51" s="32">
        <v>0</v>
      </c>
      <c r="X51" s="32">
        <v>0</v>
      </c>
      <c r="Y51" s="32">
        <v>0</v>
      </c>
      <c r="Z51" s="32">
        <v>0</v>
      </c>
      <c r="AA51" s="32">
        <v>0</v>
      </c>
      <c r="AB51" s="32">
        <v>0</v>
      </c>
      <c r="AC51" s="32">
        <v>0</v>
      </c>
      <c r="AD51" s="32">
        <v>0</v>
      </c>
      <c r="AE51" s="32">
        <v>0</v>
      </c>
      <c r="AF51" s="32">
        <v>0</v>
      </c>
      <c r="AG51" s="32">
        <v>0</v>
      </c>
      <c r="AH51" s="32">
        <v>0</v>
      </c>
      <c r="AI51" s="32">
        <v>0</v>
      </c>
      <c r="AJ51" s="32">
        <v>0</v>
      </c>
      <c r="AK51" s="32">
        <v>0</v>
      </c>
      <c r="AL51" s="32">
        <v>0</v>
      </c>
      <c r="AM51" s="32">
        <v>0</v>
      </c>
      <c r="AN51" s="32">
        <v>0</v>
      </c>
      <c r="AO51" s="32">
        <v>1176710.48</v>
      </c>
      <c r="AP51" s="32">
        <v>1766060.081927886</v>
      </c>
      <c r="AQ51" s="32">
        <v>1766060.081927886</v>
      </c>
      <c r="AR51" s="32">
        <v>1766060.081927886</v>
      </c>
      <c r="AS51" s="32">
        <v>1766060.0819278862</v>
      </c>
      <c r="AT51" s="32">
        <v>1766060.0819278862</v>
      </c>
      <c r="AU51" s="32">
        <v>1766060.0819278862</v>
      </c>
      <c r="AV51" s="32">
        <v>1766060.0819278862</v>
      </c>
      <c r="AW51" s="32">
        <v>1766060.0819278862</v>
      </c>
      <c r="AX51" s="32">
        <v>1766060.0819278862</v>
      </c>
      <c r="AY51" s="32">
        <v>1766060.0819278862</v>
      </c>
      <c r="AZ51" s="32">
        <v>1766060.0819278862</v>
      </c>
      <c r="BA51" s="32">
        <v>1766060.0819278865</v>
      </c>
      <c r="BB51" s="32">
        <v>1766060.0819278865</v>
      </c>
      <c r="BC51" s="32">
        <v>1766060.0819278865</v>
      </c>
      <c r="BD51" s="32">
        <v>1766060.0819278867</v>
      </c>
      <c r="BE51" s="32">
        <v>1766060.0819278867</v>
      </c>
      <c r="BF51" s="32">
        <v>1766060.0819278867</v>
      </c>
      <c r="BG51" s="32">
        <v>1766060.0819278867</v>
      </c>
      <c r="BH51" s="32">
        <v>1766060.0819278867</v>
      </c>
      <c r="BI51" s="32">
        <v>1766060.081927887</v>
      </c>
      <c r="BJ51" s="32">
        <v>1766060.0819278867</v>
      </c>
      <c r="BK51" s="32">
        <v>1766060.0819278867</v>
      </c>
      <c r="BL51" s="32">
        <v>1766060.081927887</v>
      </c>
      <c r="BM51" s="32">
        <v>1766060.081927887</v>
      </c>
      <c r="BN51" s="32">
        <v>1766060.081927887</v>
      </c>
      <c r="BO51" s="32">
        <v>1766060.081927887</v>
      </c>
      <c r="BP51" s="32">
        <v>1766060.0819278872</v>
      </c>
      <c r="BQ51" s="32">
        <v>1766060.0819278872</v>
      </c>
      <c r="BR51" s="32">
        <v>1766060.0819278872</v>
      </c>
      <c r="BS51" s="32">
        <v>1766060.0819278872</v>
      </c>
      <c r="BT51" s="32">
        <v>1766060.0819278874</v>
      </c>
      <c r="BU51" s="32">
        <v>1766060.0819278874</v>
      </c>
      <c r="BV51" s="32">
        <v>1766060.0819278874</v>
      </c>
      <c r="BW51" s="32">
        <v>1766060.0819278879</v>
      </c>
      <c r="BX51" s="32">
        <v>1766060.0819278876</v>
      </c>
      <c r="BY51" s="32">
        <v>1766060.0819278879</v>
      </c>
      <c r="BZ51" s="32">
        <v>1766060.0819278876</v>
      </c>
      <c r="CA51" s="32">
        <v>1766060.0819278879</v>
      </c>
      <c r="CB51" s="32">
        <v>1766060.0819278879</v>
      </c>
      <c r="CC51" s="32">
        <v>1766060.0819278879</v>
      </c>
      <c r="CD51" s="32">
        <v>1766060.081927888</v>
      </c>
      <c r="CE51" s="32">
        <v>1766060.0819278879</v>
      </c>
      <c r="CF51" s="32">
        <v>1766060.081927888</v>
      </c>
      <c r="CG51" s="32">
        <v>1766060.081927888</v>
      </c>
      <c r="CH51" s="32">
        <v>1766060.0819278883</v>
      </c>
    </row>
    <row r="52" spans="1:86" s="33" customFormat="1" x14ac:dyDescent="0.25">
      <c r="A52" s="33" t="s">
        <v>101</v>
      </c>
      <c r="B52" s="34">
        <f>SUM(C52:CH52)</f>
      </c>
      <c r="C52" s="34">
        <f>C41</f>
      </c>
      <c r="D52" s="34">
        <f>D41</f>
      </c>
      <c r="E52" s="34">
        <f>E41</f>
      </c>
      <c r="F52" s="34">
        <f>F41</f>
      </c>
      <c r="G52" s="34">
        <f>G41</f>
      </c>
      <c r="H52" s="34">
        <f>H41</f>
      </c>
      <c r="I52" s="34">
        <f>I41</f>
      </c>
      <c r="J52" s="34">
        <f>J41</f>
      </c>
      <c r="K52" s="34">
        <f>K41</f>
      </c>
      <c r="L52" s="34">
        <f>L41</f>
      </c>
      <c r="M52" s="34">
        <f>M41</f>
      </c>
      <c r="N52" s="34">
        <f>N41</f>
      </c>
      <c r="O52" s="34">
        <f>O41</f>
      </c>
      <c r="P52" s="34">
        <f>P41</f>
      </c>
      <c r="Q52" s="34">
        <f>Q41</f>
      </c>
      <c r="R52" s="34">
        <f>R41</f>
      </c>
      <c r="S52" s="34">
        <f>S41</f>
      </c>
      <c r="T52" s="34">
        <f>T41</f>
      </c>
      <c r="U52" s="34">
        <f>U41</f>
      </c>
      <c r="V52" s="34">
        <f>V41</f>
      </c>
      <c r="W52" s="34">
        <f>W41</f>
      </c>
      <c r="X52" s="34">
        <f>X41</f>
      </c>
      <c r="Y52" s="34">
        <f>Y41</f>
      </c>
      <c r="Z52" s="34">
        <f>Z41</f>
      </c>
      <c r="AA52" s="34">
        <f>AA41</f>
      </c>
      <c r="AB52" s="34">
        <f>AB41</f>
      </c>
      <c r="AC52" s="34">
        <f>AC41</f>
      </c>
      <c r="AD52" s="34">
        <f>AD41</f>
      </c>
      <c r="AE52" s="34">
        <f>AE41</f>
      </c>
      <c r="AF52" s="34">
        <f>AF41</f>
      </c>
      <c r="AG52" s="34">
        <f>AG41</f>
      </c>
      <c r="AH52" s="34">
        <f>AH41</f>
      </c>
      <c r="AI52" s="34">
        <f>AI41</f>
      </c>
      <c r="AJ52" s="34">
        <f>AJ41</f>
      </c>
      <c r="AK52" s="34">
        <f>AK41</f>
      </c>
      <c r="AL52" s="34">
        <f>AL41</f>
      </c>
      <c r="AM52" s="34">
        <f>AM41</f>
      </c>
      <c r="AN52" s="34">
        <f>AN41</f>
      </c>
      <c r="AO52" s="34">
        <f>AO41</f>
      </c>
      <c r="AP52" s="34">
        <f>AP41</f>
      </c>
      <c r="AQ52" s="34">
        <f>AQ41</f>
      </c>
      <c r="AR52" s="34">
        <f>AR41</f>
      </c>
      <c r="AS52" s="34">
        <f>AS41</f>
      </c>
      <c r="AT52" s="34">
        <f>AT41</f>
      </c>
      <c r="AU52" s="34">
        <f>AU41</f>
      </c>
      <c r="AV52" s="34">
        <f>AV41</f>
      </c>
      <c r="AW52" s="34">
        <f>AW41</f>
      </c>
      <c r="AX52" s="34">
        <f>AX41</f>
      </c>
      <c r="AY52" s="34">
        <f>AY41</f>
      </c>
      <c r="AZ52" s="34">
        <f>AZ41</f>
      </c>
      <c r="BA52" s="34">
        <f>BA41</f>
      </c>
      <c r="BB52" s="34">
        <f>BB41</f>
      </c>
      <c r="BC52" s="34">
        <f>BC41</f>
      </c>
      <c r="BD52" s="34">
        <f>BD41</f>
      </c>
      <c r="BE52" s="34">
        <f>BE41</f>
      </c>
      <c r="BF52" s="34">
        <f>BF41</f>
      </c>
      <c r="BG52" s="34">
        <f>BG41</f>
      </c>
      <c r="BH52" s="34">
        <f>BH41</f>
      </c>
      <c r="BI52" s="34">
        <f>BI41</f>
      </c>
      <c r="BJ52" s="34">
        <f>BJ41</f>
      </c>
      <c r="BK52" s="34">
        <f>BK41</f>
      </c>
      <c r="BL52" s="34">
        <f>BL41</f>
      </c>
      <c r="BM52" s="34">
        <f>BM41</f>
      </c>
      <c r="BN52" s="34">
        <f>BN41</f>
      </c>
      <c r="BO52" s="34">
        <f>BO41</f>
      </c>
      <c r="BP52" s="34">
        <f>BP41</f>
      </c>
      <c r="BQ52" s="34">
        <f>BQ41</f>
      </c>
      <c r="BR52" s="34">
        <f>BR41</f>
      </c>
      <c r="BS52" s="34">
        <f>BS41</f>
      </c>
      <c r="BT52" s="34">
        <f>BT41</f>
      </c>
      <c r="BU52" s="34">
        <f>BU41</f>
      </c>
      <c r="BV52" s="34">
        <f>BV41</f>
      </c>
      <c r="BW52" s="34">
        <f>BW41</f>
      </c>
      <c r="BX52" s="34">
        <f>BX41</f>
      </c>
      <c r="BY52" s="34">
        <f>BY41</f>
      </c>
      <c r="BZ52" s="34">
        <f>BZ41</f>
      </c>
      <c r="CA52" s="34">
        <f>CA41</f>
      </c>
      <c r="CB52" s="34">
        <f>CB41</f>
      </c>
      <c r="CC52" s="34">
        <f>CC41</f>
      </c>
      <c r="CD52" s="34">
        <f>CD41</f>
      </c>
      <c r="CE52" s="34">
        <f>CE41</f>
      </c>
      <c r="CF52" s="34">
        <f>CF41</f>
      </c>
      <c r="CG52" s="34">
        <f>CG41</f>
      </c>
      <c r="CH52" s="34">
        <f>CH41</f>
      </c>
    </row>
    <row r="53" spans="1:86" x14ac:dyDescent="0.25">
      <c r="A53" t="s">
        <v>102</v>
      </c>
      <c r="B53" s="32">
        <f>SUM(C53:CH53)</f>
      </c>
      <c r="C53" s="32">
        <f>C51-C52</f>
      </c>
      <c r="D53" s="32">
        <f>D51-D52</f>
      </c>
      <c r="E53" s="32">
        <f>E51-E52</f>
      </c>
      <c r="F53" s="32">
        <f>F51-F52</f>
      </c>
      <c r="G53" s="32">
        <f>G51-G52</f>
      </c>
      <c r="H53" s="32">
        <f>H51-H52</f>
      </c>
      <c r="I53" s="32">
        <f>I51-I52</f>
      </c>
      <c r="J53" s="32">
        <f>J51-J52</f>
      </c>
      <c r="K53" s="32">
        <f>K51-K52</f>
      </c>
      <c r="L53" s="32">
        <f>L51-L52</f>
      </c>
      <c r="M53" s="32">
        <f>M51-M52</f>
      </c>
      <c r="N53" s="32">
        <f>N51-N52</f>
      </c>
      <c r="O53" s="32">
        <f>O51-O52</f>
      </c>
      <c r="P53" s="32">
        <f>P51-P52</f>
      </c>
      <c r="Q53" s="32">
        <f>Q51-Q52</f>
      </c>
      <c r="R53" s="32">
        <f>R51-R52</f>
      </c>
      <c r="S53" s="32">
        <f>S51-S52</f>
      </c>
      <c r="T53" s="32">
        <f>T51-T52</f>
      </c>
      <c r="U53" s="32">
        <f>U51-U52</f>
      </c>
      <c r="V53" s="32">
        <f>V51-V52</f>
      </c>
      <c r="W53" s="32">
        <f>W51-W52</f>
      </c>
      <c r="X53" s="32">
        <f>X51-X52</f>
      </c>
      <c r="Y53" s="32">
        <f>Y51-Y52</f>
      </c>
      <c r="Z53" s="32">
        <f>Z51-Z52</f>
      </c>
      <c r="AA53" s="32">
        <f>AA51-AA52</f>
      </c>
      <c r="AB53" s="32">
        <f>AB51-AB52</f>
      </c>
      <c r="AC53" s="32">
        <f>AC51-AC52</f>
      </c>
      <c r="AD53" s="32">
        <f>AD51-AD52</f>
      </c>
      <c r="AE53" s="32">
        <f>AE51-AE52</f>
      </c>
      <c r="AF53" s="32">
        <f>AF51-AF52</f>
      </c>
      <c r="AG53" s="32">
        <f>AG51-AG52</f>
      </c>
      <c r="AH53" s="32">
        <f>AH51-AH52</f>
      </c>
      <c r="AI53" s="32">
        <f>AI51-AI52</f>
      </c>
      <c r="AJ53" s="32">
        <f>AJ51-AJ52</f>
      </c>
      <c r="AK53" s="32">
        <f>AK51-AK52</f>
      </c>
      <c r="AL53" s="32">
        <f>AL51-AL52</f>
      </c>
      <c r="AM53" s="32">
        <f>AM51-AM52</f>
      </c>
      <c r="AN53" s="32">
        <f>AN51-AN52</f>
      </c>
      <c r="AO53" s="32">
        <f>AO51-AO52</f>
      </c>
      <c r="AP53" s="32">
        <f>AP51-AP52</f>
      </c>
      <c r="AQ53" s="32">
        <f>AQ51-AQ52</f>
      </c>
      <c r="AR53" s="32">
        <f>AR51-AR52</f>
      </c>
      <c r="AS53" s="32">
        <f>AS51-AS52</f>
      </c>
      <c r="AT53" s="32">
        <f>AT51-AT52</f>
      </c>
      <c r="AU53" s="32">
        <f>AU51-AU52</f>
      </c>
      <c r="AV53" s="32">
        <f>AV51-AV52</f>
      </c>
      <c r="AW53" s="32">
        <f>AW51-AW52</f>
      </c>
      <c r="AX53" s="32">
        <f>AX51-AX52</f>
      </c>
      <c r="AY53" s="32">
        <f>AY51-AY52</f>
      </c>
      <c r="AZ53" s="32">
        <f>AZ51-AZ52</f>
      </c>
      <c r="BA53" s="32">
        <f>BA51-BA52</f>
      </c>
      <c r="BB53" s="32">
        <f>BB51-BB52</f>
      </c>
      <c r="BC53" s="32">
        <f>BC51-BC52</f>
      </c>
      <c r="BD53" s="32">
        <f>BD51-BD52</f>
      </c>
      <c r="BE53" s="32">
        <f>BE51-BE52</f>
      </c>
      <c r="BF53" s="32">
        <f>BF51-BF52</f>
      </c>
      <c r="BG53" s="32">
        <f>BG51-BG52</f>
      </c>
      <c r="BH53" s="32">
        <f>BH51-BH52</f>
      </c>
      <c r="BI53" s="32">
        <f>BI51-BI52</f>
      </c>
      <c r="BJ53" s="32">
        <f>BJ51-BJ52</f>
      </c>
      <c r="BK53" s="32">
        <f>BK51-BK52</f>
      </c>
      <c r="BL53" s="32">
        <f>BL51-BL52</f>
      </c>
      <c r="BM53" s="32">
        <f>BM51-BM52</f>
      </c>
      <c r="BN53" s="32">
        <f>BN51-BN52</f>
      </c>
      <c r="BO53" s="32">
        <f>BO51-BO52</f>
      </c>
      <c r="BP53" s="32">
        <f>BP51-BP52</f>
      </c>
      <c r="BQ53" s="32">
        <f>BQ51-BQ52</f>
      </c>
      <c r="BR53" s="32">
        <f>BR51-BR52</f>
      </c>
      <c r="BS53" s="32">
        <f>BS51-BS52</f>
      </c>
      <c r="BT53" s="32">
        <f>BT51-BT52</f>
      </c>
      <c r="BU53" s="32">
        <f>BU51-BU52</f>
      </c>
      <c r="BV53" s="32">
        <f>BV51-BV52</f>
      </c>
      <c r="BW53" s="32">
        <f>BW51-BW52</f>
      </c>
      <c r="BX53" s="32">
        <f>BX51-BX52</f>
      </c>
      <c r="BY53" s="32">
        <f>BY51-BY52</f>
      </c>
      <c r="BZ53" s="32">
        <f>BZ51-BZ52</f>
      </c>
      <c r="CA53" s="32">
        <f>CA51-CA52</f>
      </c>
      <c r="CB53" s="32">
        <f>CB51-CB52</f>
      </c>
      <c r="CC53" s="32">
        <f>CC51-CC52</f>
      </c>
      <c r="CD53" s="32">
        <f>CD51-CD52</f>
      </c>
      <c r="CE53" s="32">
        <f>CE51-CE52</f>
      </c>
      <c r="CF53" s="32">
        <f>CF51-CF52</f>
      </c>
      <c r="CG53" s="32">
        <f>CG51-CG52</f>
      </c>
      <c r="CH53" s="32">
        <f>CH51-CH52</f>
      </c>
    </row>
    <row r="54" spans="1:86" s="33" customFormat="1" x14ac:dyDescent="0.25">
      <c r="A54" s="33" t="s">
        <v>234</v>
      </c>
      <c r="B54" s="34">
        <f>SUM(C54:CH54)</f>
      </c>
      <c r="C54" s="34">
        <v>0</v>
      </c>
      <c r="D54" s="34">
        <v>0</v>
      </c>
      <c r="E54" s="34">
        <v>0</v>
      </c>
      <c r="F54" s="34">
        <v>0</v>
      </c>
      <c r="G54" s="34">
        <v>0</v>
      </c>
      <c r="H54" s="34">
        <v>0</v>
      </c>
      <c r="I54" s="34">
        <v>0</v>
      </c>
      <c r="J54" s="34">
        <v>0</v>
      </c>
      <c r="K54" s="34">
        <v>0</v>
      </c>
      <c r="L54" s="34">
        <v>0</v>
      </c>
      <c r="M54" s="34">
        <v>0</v>
      </c>
      <c r="N54" s="34">
        <v>0</v>
      </c>
      <c r="O54" s="34">
        <v>0</v>
      </c>
      <c r="P54" s="34">
        <v>0</v>
      </c>
      <c r="Q54" s="34">
        <v>0</v>
      </c>
      <c r="R54" s="34">
        <v>0</v>
      </c>
      <c r="S54" s="34">
        <v>0</v>
      </c>
      <c r="T54" s="34">
        <v>0</v>
      </c>
      <c r="U54" s="34">
        <v>0</v>
      </c>
      <c r="V54" s="34">
        <v>0</v>
      </c>
      <c r="W54" s="34">
        <v>0</v>
      </c>
      <c r="X54" s="34">
        <v>0</v>
      </c>
      <c r="Y54" s="34">
        <v>0</v>
      </c>
      <c r="Z54" s="34">
        <v>0</v>
      </c>
      <c r="AA54" s="34">
        <v>0</v>
      </c>
      <c r="AB54" s="34">
        <v>0</v>
      </c>
      <c r="AC54" s="34">
        <v>1683530.4605977116</v>
      </c>
      <c r="AD54" s="34">
        <v>1683530.4605977116</v>
      </c>
      <c r="AE54" s="34">
        <v>1683530.4605977116</v>
      </c>
      <c r="AF54" s="34">
        <v>1683530.4605977116</v>
      </c>
      <c r="AG54" s="34">
        <v>1683530.4605977116</v>
      </c>
      <c r="AH54" s="34">
        <v>1683530.4605977116</v>
      </c>
      <c r="AI54" s="34">
        <v>1683530.4605977116</v>
      </c>
      <c r="AJ54" s="34">
        <v>1683530.4605977116</v>
      </c>
      <c r="AK54" s="34">
        <v>1683530.4605977116</v>
      </c>
      <c r="AL54" s="34">
        <v>1683530.4605977116</v>
      </c>
      <c r="AM54" s="34">
        <v>1683530.4605977116</v>
      </c>
      <c r="AN54" s="34">
        <v>1683530.4605977116</v>
      </c>
      <c r="AO54" s="34">
        <v>0</v>
      </c>
      <c r="AP54" s="34">
        <v>0</v>
      </c>
      <c r="AQ54" s="34">
        <v>0</v>
      </c>
      <c r="AR54" s="34">
        <v>0</v>
      </c>
      <c r="AS54" s="34">
        <v>0</v>
      </c>
      <c r="AT54" s="34">
        <v>0</v>
      </c>
      <c r="AU54" s="34">
        <v>0</v>
      </c>
      <c r="AV54" s="34">
        <v>0</v>
      </c>
      <c r="AW54" s="34">
        <v>0</v>
      </c>
      <c r="AX54" s="34">
        <v>0</v>
      </c>
      <c r="AY54" s="34">
        <v>0</v>
      </c>
      <c r="AZ54" s="34">
        <v>0</v>
      </c>
      <c r="BA54" s="34">
        <v>0</v>
      </c>
      <c r="BB54" s="34">
        <v>0</v>
      </c>
      <c r="BC54" s="34">
        <v>0</v>
      </c>
      <c r="BD54" s="34">
        <v>0</v>
      </c>
      <c r="BE54" s="34">
        <v>0</v>
      </c>
      <c r="BF54" s="34">
        <v>0</v>
      </c>
      <c r="BG54" s="34">
        <v>0</v>
      </c>
      <c r="BH54" s="34">
        <v>0</v>
      </c>
      <c r="BI54" s="34">
        <v>0</v>
      </c>
      <c r="BJ54" s="34">
        <v>0</v>
      </c>
      <c r="BK54" s="34">
        <v>0</v>
      </c>
      <c r="BL54" s="34">
        <v>0</v>
      </c>
      <c r="BM54" s="34">
        <v>0</v>
      </c>
      <c r="BN54" s="34">
        <v>0</v>
      </c>
      <c r="BO54" s="34">
        <v>0</v>
      </c>
      <c r="BP54" s="34">
        <v>0</v>
      </c>
      <c r="BQ54" s="34">
        <v>0</v>
      </c>
      <c r="BR54" s="34">
        <v>0</v>
      </c>
      <c r="BS54" s="34">
        <v>0</v>
      </c>
      <c r="BT54" s="34">
        <v>0</v>
      </c>
      <c r="BU54" s="34">
        <v>0</v>
      </c>
      <c r="BV54" s="34">
        <v>0</v>
      </c>
      <c r="BW54" s="34">
        <v>0</v>
      </c>
      <c r="BX54" s="34">
        <v>0</v>
      </c>
      <c r="BY54" s="34">
        <v>0</v>
      </c>
      <c r="BZ54" s="34">
        <v>0</v>
      </c>
      <c r="CA54" s="34">
        <v>0</v>
      </c>
      <c r="CB54" s="34">
        <v>0</v>
      </c>
      <c r="CC54" s="34">
        <v>0</v>
      </c>
      <c r="CD54" s="34">
        <v>0</v>
      </c>
      <c r="CE54" s="34">
        <v>0</v>
      </c>
      <c r="CF54" s="34">
        <v>0</v>
      </c>
      <c r="CG54" s="34">
        <v>0</v>
      </c>
      <c r="CH54" s="34">
        <v>0</v>
      </c>
    </row>
    <row r="55" spans="1:86" s="35" customFormat="1" x14ac:dyDescent="0.25">
      <c r="A55" s="35" t="s">
        <v>104</v>
      </c>
      <c r="B55" s="36">
        <f>SUM(C55:CH55)</f>
      </c>
      <c r="C55" s="36">
        <f>-(C51+C54)</f>
      </c>
      <c r="D55" s="36">
        <f>-(D51+D54)</f>
      </c>
      <c r="E55" s="36">
        <f>-(E51+E54)</f>
      </c>
      <c r="F55" s="36">
        <f>-(F51+F54)</f>
      </c>
      <c r="G55" s="36">
        <f>-(G51+G54)</f>
      </c>
      <c r="H55" s="36">
        <f>-(H51+H54)</f>
      </c>
      <c r="I55" s="36">
        <f>-(I51+I54)</f>
      </c>
      <c r="J55" s="36">
        <f>-(J51+J54)</f>
      </c>
      <c r="K55" s="36">
        <f>-(K51+K54)</f>
      </c>
      <c r="L55" s="36">
        <f>-(L51+L54)</f>
      </c>
      <c r="M55" s="36">
        <f>-(M51+M54)</f>
      </c>
      <c r="N55" s="36">
        <f>-(N51+N54)</f>
      </c>
      <c r="O55" s="36">
        <f>-(O51+O54)</f>
      </c>
      <c r="P55" s="36">
        <f>-(P51+P54)</f>
      </c>
      <c r="Q55" s="36">
        <f>-(Q51+Q54)</f>
      </c>
      <c r="R55" s="36">
        <f>-(R51+R54)</f>
      </c>
      <c r="S55" s="36">
        <f>-(S51+S54)</f>
      </c>
      <c r="T55" s="36">
        <f>-(T51+T54)</f>
      </c>
      <c r="U55" s="36">
        <f>-(U51+U54)</f>
      </c>
      <c r="V55" s="36">
        <f>-(V51+V54)</f>
      </c>
      <c r="W55" s="36">
        <f>-(W51+W54)</f>
      </c>
      <c r="X55" s="36">
        <f>-(X51+X54)</f>
      </c>
      <c r="Y55" s="36">
        <f>-(Y51+Y54)</f>
      </c>
      <c r="Z55" s="36">
        <f>-(Z51+Z54)</f>
      </c>
      <c r="AA55" s="36">
        <f>-(AA51+AA54)</f>
      </c>
      <c r="AB55" s="36">
        <f>-(AB51+AB54)</f>
      </c>
      <c r="AC55" s="36">
        <f>-(AC51+AC54)</f>
      </c>
      <c r="AD55" s="36">
        <f>-(AD51+AD54)</f>
      </c>
      <c r="AE55" s="36">
        <f>-(AE51+AE54)</f>
      </c>
      <c r="AF55" s="36">
        <f>-(AF51+AF54)</f>
      </c>
      <c r="AG55" s="36">
        <f>-(AG51+AG54)</f>
      </c>
      <c r="AH55" s="36">
        <f>-(AH51+AH54)</f>
      </c>
      <c r="AI55" s="36">
        <f>-(AI51+AI54)</f>
      </c>
      <c r="AJ55" s="36">
        <f>-(AJ51+AJ54)</f>
      </c>
      <c r="AK55" s="36">
        <f>-(AK51+AK54)</f>
      </c>
      <c r="AL55" s="36">
        <f>-(AL51+AL54)</f>
      </c>
      <c r="AM55" s="36">
        <f>-(AM51+AM54)</f>
      </c>
      <c r="AN55" s="36">
        <f>-(AN51+AN54)</f>
      </c>
      <c r="AO55" s="36">
        <f>-(AO51+AO54)</f>
      </c>
      <c r="AP55" s="36">
        <f>-(AP51+AP54)</f>
      </c>
      <c r="AQ55" s="36">
        <f>-(AQ51+AQ54)</f>
      </c>
      <c r="AR55" s="36">
        <f>-(AR51+AR54)</f>
      </c>
      <c r="AS55" s="36">
        <f>-(AS51+AS54)</f>
      </c>
      <c r="AT55" s="36">
        <f>-(AT51+AT54)</f>
      </c>
      <c r="AU55" s="36">
        <f>-(AU51+AU54)</f>
      </c>
      <c r="AV55" s="36">
        <f>-(AV51+AV54)</f>
      </c>
      <c r="AW55" s="36">
        <f>-(AW51+AW54)</f>
      </c>
      <c r="AX55" s="36">
        <f>-(AX51+AX54)</f>
      </c>
      <c r="AY55" s="36">
        <f>-(AY51+AY54)</f>
      </c>
      <c r="AZ55" s="36">
        <f>-(AZ51+AZ54)</f>
      </c>
      <c r="BA55" s="36">
        <f>-(BA51+BA54)</f>
      </c>
      <c r="BB55" s="36">
        <f>-(BB51+BB54)</f>
      </c>
      <c r="BC55" s="36">
        <f>-(BC51+BC54)</f>
      </c>
      <c r="BD55" s="36">
        <f>-(BD51+BD54)</f>
      </c>
      <c r="BE55" s="36">
        <f>-(BE51+BE54)</f>
      </c>
      <c r="BF55" s="36">
        <f>-(BF51+BF54)</f>
      </c>
      <c r="BG55" s="36">
        <f>-(BG51+BG54)</f>
      </c>
      <c r="BH55" s="36">
        <f>-(BH51+BH54)</f>
      </c>
      <c r="BI55" s="36">
        <f>-(BI51+BI54)</f>
      </c>
      <c r="BJ55" s="36">
        <f>-(BJ51+BJ54)</f>
      </c>
      <c r="BK55" s="36">
        <f>-(BK51+BK54)</f>
      </c>
      <c r="BL55" s="36">
        <f>-(BL51+BL54)</f>
      </c>
      <c r="BM55" s="36">
        <f>-(BM51+BM54)</f>
      </c>
      <c r="BN55" s="36">
        <f>-(BN51+BN54)</f>
      </c>
      <c r="BO55" s="36">
        <f>-(BO51+BO54)</f>
      </c>
      <c r="BP55" s="36">
        <f>-(BP51+BP54)</f>
      </c>
      <c r="BQ55" s="36">
        <f>-(BQ51+BQ54)</f>
      </c>
      <c r="BR55" s="36">
        <f>-(BR51+BR54)</f>
      </c>
      <c r="BS55" s="36">
        <f>-(BS51+BS54)</f>
      </c>
      <c r="BT55" s="36">
        <f>-(BT51+BT54)</f>
      </c>
      <c r="BU55" s="36">
        <f>-(BU51+BU54)</f>
      </c>
      <c r="BV55" s="36">
        <f>-(BV51+BV54)</f>
      </c>
      <c r="BW55" s="36">
        <f>-(BW51+BW54)</f>
      </c>
      <c r="BX55" s="36">
        <f>-(BX51+BX54)</f>
      </c>
      <c r="BY55" s="36">
        <f>-(BY51+BY54)</f>
      </c>
      <c r="BZ55" s="36">
        <f>-(BZ51+BZ54)</f>
      </c>
      <c r="CA55" s="36">
        <f>-(CA51+CA54)</f>
      </c>
      <c r="CB55" s="36">
        <f>-(CB51+CB54)</f>
      </c>
      <c r="CC55" s="36">
        <f>-(CC51+CC54)</f>
      </c>
      <c r="CD55" s="36">
        <f>-(CD51+CD54)</f>
      </c>
      <c r="CE55" s="36">
        <f>-(CE51+CE54)</f>
      </c>
      <c r="CF55" s="36">
        <f>-(CF51+CF54)</f>
      </c>
      <c r="CG55" s="36">
        <f>-(CG51+CG54)</f>
      </c>
      <c r="CH55" s="36">
        <f>-(CH51+CH54)</f>
      </c>
    </row>
    <row r="56" spans="1:86" s="35" customFormat="1" x14ac:dyDescent="0.25">
      <c r="A56" s="35" t="s">
        <v>105</v>
      </c>
      <c r="B56" s="36">
        <f>SUM(C56:CH56)</f>
      </c>
      <c r="C56" s="36">
        <f>C29+C55</f>
      </c>
      <c r="D56" s="36">
        <f>D29+D55</f>
      </c>
      <c r="E56" s="36">
        <f>E29+E55</f>
      </c>
      <c r="F56" s="36">
        <f>F29+F55</f>
      </c>
      <c r="G56" s="36">
        <f>G29+G55</f>
      </c>
      <c r="H56" s="36">
        <f>H29+H55</f>
      </c>
      <c r="I56" s="36">
        <f>I29+I55</f>
      </c>
      <c r="J56" s="36">
        <f>J29+J55</f>
      </c>
      <c r="K56" s="36">
        <f>K29+K55</f>
      </c>
      <c r="L56" s="36">
        <f>L29+L55</f>
      </c>
      <c r="M56" s="36">
        <f>M29+M55</f>
      </c>
      <c r="N56" s="36">
        <f>N29+N55</f>
      </c>
      <c r="O56" s="36">
        <f>O29+O55</f>
      </c>
      <c r="P56" s="36">
        <f>P29+P55</f>
      </c>
      <c r="Q56" s="36">
        <f>Q29+Q55</f>
      </c>
      <c r="R56" s="36">
        <f>R29+R55</f>
      </c>
      <c r="S56" s="36">
        <f>S29+S55</f>
      </c>
      <c r="T56" s="36">
        <f>T29+T55</f>
      </c>
      <c r="U56" s="36">
        <f>U29+U55</f>
      </c>
      <c r="V56" s="36">
        <f>V29+V55</f>
      </c>
      <c r="W56" s="36">
        <f>W29+W55</f>
      </c>
      <c r="X56" s="36">
        <f>X29+X55</f>
      </c>
      <c r="Y56" s="36">
        <f>Y29+Y55</f>
      </c>
      <c r="Z56" s="36">
        <f>Z29+Z55</f>
      </c>
      <c r="AA56" s="36">
        <f>AA29+AA55</f>
      </c>
      <c r="AB56" s="36">
        <f>AB29+AB55</f>
      </c>
      <c r="AC56" s="36">
        <f>AC29+AC55</f>
      </c>
      <c r="AD56" s="36">
        <f>AD29+AD55</f>
      </c>
      <c r="AE56" s="36">
        <f>AE29+AE55</f>
      </c>
      <c r="AF56" s="36">
        <f>AF29+AF55</f>
      </c>
      <c r="AG56" s="36">
        <f>AG29+AG55</f>
      </c>
      <c r="AH56" s="36">
        <f>AH29+AH55</f>
      </c>
      <c r="AI56" s="36">
        <f>AI29+AI55</f>
      </c>
      <c r="AJ56" s="36">
        <f>AJ29+AJ55</f>
      </c>
      <c r="AK56" s="36">
        <f>AK29+AK55</f>
      </c>
      <c r="AL56" s="36">
        <f>AL29+AL55</f>
      </c>
      <c r="AM56" s="36">
        <f>AM29+AM55</f>
      </c>
      <c r="AN56" s="36">
        <f>AN29+AN55</f>
      </c>
      <c r="AO56" s="36">
        <f>AO29+AO55</f>
      </c>
      <c r="AP56" s="36">
        <f>AP29+AP55</f>
      </c>
      <c r="AQ56" s="36">
        <f>AQ29+AQ55</f>
      </c>
      <c r="AR56" s="36">
        <f>AR29+AR55</f>
      </c>
      <c r="AS56" s="36">
        <f>AS29+AS55</f>
      </c>
      <c r="AT56" s="36">
        <f>AT29+AT55</f>
      </c>
      <c r="AU56" s="36">
        <f>AU29+AU55</f>
      </c>
      <c r="AV56" s="36">
        <f>AV29+AV55</f>
      </c>
      <c r="AW56" s="36">
        <f>AW29+AW55</f>
      </c>
      <c r="AX56" s="36">
        <f>AX29+AX55</f>
      </c>
      <c r="AY56" s="36">
        <f>AY29+AY55</f>
      </c>
      <c r="AZ56" s="36">
        <f>AZ29+AZ55</f>
      </c>
      <c r="BA56" s="36">
        <f>BA29+BA55</f>
      </c>
      <c r="BB56" s="36">
        <f>BB29+BB55</f>
      </c>
      <c r="BC56" s="36">
        <f>BC29+BC55</f>
      </c>
      <c r="BD56" s="36">
        <f>BD29+BD55</f>
      </c>
      <c r="BE56" s="36">
        <f>BE29+BE55</f>
      </c>
      <c r="BF56" s="36">
        <f>BF29+BF55</f>
      </c>
      <c r="BG56" s="36">
        <f>BG29+BG55</f>
      </c>
      <c r="BH56" s="36">
        <f>BH29+BH55</f>
      </c>
      <c r="BI56" s="36">
        <f>BI29+BI55</f>
      </c>
      <c r="BJ56" s="36">
        <f>BJ29+BJ55</f>
      </c>
      <c r="BK56" s="36">
        <f>BK29+BK55</f>
      </c>
      <c r="BL56" s="36">
        <f>BL29+BL55</f>
      </c>
      <c r="BM56" s="36">
        <f>BM29+BM55</f>
      </c>
      <c r="BN56" s="36">
        <f>BN29+BN55</f>
      </c>
      <c r="BO56" s="36">
        <f>BO29+BO55</f>
      </c>
      <c r="BP56" s="36">
        <f>BP29+BP55</f>
      </c>
      <c r="BQ56" s="36">
        <f>BQ29+BQ55</f>
      </c>
      <c r="BR56" s="36">
        <f>BR29+BR55</f>
      </c>
      <c r="BS56" s="36">
        <f>BS29+BS55</f>
      </c>
      <c r="BT56" s="36">
        <f>BT29+BT55</f>
      </c>
      <c r="BU56" s="36">
        <f>BU29+BU55</f>
      </c>
      <c r="BV56" s="36">
        <f>BV29+BV55</f>
      </c>
      <c r="BW56" s="36">
        <f>BW29+BW55</f>
      </c>
      <c r="BX56" s="36">
        <f>BX29+BX55</f>
      </c>
      <c r="BY56" s="36">
        <f>BY29+BY55</f>
      </c>
      <c r="BZ56" s="36">
        <f>BZ29+BZ55</f>
      </c>
      <c r="CA56" s="36">
        <f>CA29+CA55</f>
      </c>
      <c r="CB56" s="36">
        <f>CB29+CB55</f>
      </c>
      <c r="CC56" s="36">
        <f>CC29+CC55</f>
      </c>
      <c r="CD56" s="36">
        <f>CD29+CD55</f>
      </c>
      <c r="CE56" s="36">
        <f>CE29+CE55</f>
      </c>
      <c r="CF56" s="36">
        <f>CF29+CF55</f>
      </c>
      <c r="CG56" s="36">
        <f>CG29+CG55</f>
      </c>
      <c r="CH56" s="36">
        <f>CH29+CH55</f>
      </c>
    </row>
    <row r="57" spans="1:86" x14ac:dyDescent="0.25">
      <c r="A57" t="s">
        <v>235</v>
      </c>
      <c r="B57" s="38">
        <f>AVERAGE(C57:CH57)</f>
      </c>
      <c r="C57" s="38">
        <f>IF(C21&lt;&gt;0, C56/C21, 0)</f>
      </c>
      <c r="D57" s="38">
        <f>IF(D21&lt;&gt;0, D56/D21, 0)</f>
      </c>
      <c r="E57" s="38">
        <f>IF(E21&lt;&gt;0, E56/E21, 0)</f>
      </c>
      <c r="F57" s="38">
        <f>IF(F21&lt;&gt;0, F56/F21, 0)</f>
      </c>
      <c r="G57" s="38">
        <f>IF(G21&lt;&gt;0, G56/G21, 0)</f>
      </c>
      <c r="H57" s="38">
        <f>IF(H21&lt;&gt;0, H56/H21, 0)</f>
      </c>
      <c r="I57" s="38">
        <f>IF(I21&lt;&gt;0, I56/I21, 0)</f>
      </c>
      <c r="J57" s="38">
        <f>IF(J21&lt;&gt;0, J56/J21, 0)</f>
      </c>
      <c r="K57" s="38">
        <f>IF(K21&lt;&gt;0, K56/K21, 0)</f>
      </c>
      <c r="L57" s="38">
        <f>IF(L21&lt;&gt;0, L56/L21, 0)</f>
      </c>
      <c r="M57" s="38">
        <f>IF(M21&lt;&gt;0, M56/M21, 0)</f>
      </c>
      <c r="N57" s="38">
        <f>IF(N21&lt;&gt;0, N56/N21, 0)</f>
      </c>
      <c r="O57" s="38">
        <f>IF(O21&lt;&gt;0, O56/O21, 0)</f>
      </c>
      <c r="P57" s="38">
        <f>IF(P21&lt;&gt;0, P56/P21, 0)</f>
      </c>
      <c r="Q57" s="38">
        <f>IF(Q21&lt;&gt;0, Q56/Q21, 0)</f>
      </c>
      <c r="R57" s="38">
        <f>IF(R21&lt;&gt;0, R56/R21, 0)</f>
      </c>
      <c r="S57" s="38">
        <f>IF(S21&lt;&gt;0, S56/S21, 0)</f>
      </c>
      <c r="T57" s="38">
        <f>IF(T21&lt;&gt;0, T56/T21, 0)</f>
      </c>
      <c r="U57" s="38">
        <f>IF(U21&lt;&gt;0, U56/U21, 0)</f>
      </c>
      <c r="V57" s="38">
        <f>IF(V21&lt;&gt;0, V56/V21, 0)</f>
      </c>
      <c r="W57" s="38">
        <f>IF(W21&lt;&gt;0, W56/W21, 0)</f>
      </c>
      <c r="X57" s="38">
        <f>IF(X21&lt;&gt;0, X56/X21, 0)</f>
      </c>
      <c r="Y57" s="38">
        <f>IF(Y21&lt;&gt;0, Y56/Y21, 0)</f>
      </c>
      <c r="Z57" s="38">
        <f>IF(Z21&lt;&gt;0, Z56/Z21, 0)</f>
      </c>
      <c r="AA57" s="38">
        <f>IF(AA21&lt;&gt;0, AA56/AA21, 0)</f>
      </c>
      <c r="AB57" s="38">
        <f>IF(AB21&lt;&gt;0, AB56/AB21, 0)</f>
      </c>
      <c r="AC57" s="38">
        <f>IF(AC21&lt;&gt;0, AC56/AC21, 0)</f>
      </c>
      <c r="AD57" s="38">
        <f>IF(AD21&lt;&gt;0, AD56/AD21, 0)</f>
      </c>
      <c r="AE57" s="38">
        <f>IF(AE21&lt;&gt;0, AE56/AE21, 0)</f>
      </c>
      <c r="AF57" s="38">
        <f>IF(AF21&lt;&gt;0, AF56/AF21, 0)</f>
      </c>
      <c r="AG57" s="38">
        <f>IF(AG21&lt;&gt;0, AG56/AG21, 0)</f>
      </c>
      <c r="AH57" s="38">
        <f>IF(AH21&lt;&gt;0, AH56/AH21, 0)</f>
      </c>
      <c r="AI57" s="38">
        <f>IF(AI21&lt;&gt;0, AI56/AI21, 0)</f>
      </c>
      <c r="AJ57" s="38">
        <f>IF(AJ21&lt;&gt;0, AJ56/AJ21, 0)</f>
      </c>
      <c r="AK57" s="38">
        <f>IF(AK21&lt;&gt;0, AK56/AK21, 0)</f>
      </c>
      <c r="AL57" s="38">
        <f>IF(AL21&lt;&gt;0, AL56/AL21, 0)</f>
      </c>
      <c r="AM57" s="38">
        <f>IF(AM21&lt;&gt;0, AM56/AM21, 0)</f>
      </c>
      <c r="AN57" s="38">
        <f>IF(AN21&lt;&gt;0, AN56/AN21, 0)</f>
      </c>
      <c r="AO57" s="38">
        <f>IF(AO21&lt;&gt;0, AO56/AO21, 0)</f>
      </c>
      <c r="AP57" s="38">
        <f>IF(AP21&lt;&gt;0, AP56/AP21, 0)</f>
      </c>
      <c r="AQ57" s="38">
        <f>IF(AQ21&lt;&gt;0, AQ56/AQ21, 0)</f>
      </c>
      <c r="AR57" s="38">
        <f>IF(AR21&lt;&gt;0, AR56/AR21, 0)</f>
      </c>
      <c r="AS57" s="38">
        <f>IF(AS21&lt;&gt;0, AS56/AS21, 0)</f>
      </c>
      <c r="AT57" s="38">
        <f>IF(AT21&lt;&gt;0, AT56/AT21, 0)</f>
      </c>
      <c r="AU57" s="38">
        <f>IF(AU21&lt;&gt;0, AU56/AU21, 0)</f>
      </c>
      <c r="AV57" s="38">
        <f>IF(AV21&lt;&gt;0, AV56/AV21, 0)</f>
      </c>
      <c r="AW57" s="38">
        <f>IF(AW21&lt;&gt;0, AW56/AW21, 0)</f>
      </c>
      <c r="AX57" s="38">
        <f>IF(AX21&lt;&gt;0, AX56/AX21, 0)</f>
      </c>
      <c r="AY57" s="38">
        <f>IF(AY21&lt;&gt;0, AY56/AY21, 0)</f>
      </c>
      <c r="AZ57" s="38">
        <f>IF(AZ21&lt;&gt;0, AZ56/AZ21, 0)</f>
      </c>
      <c r="BA57" s="38">
        <f>IF(BA21&lt;&gt;0, BA56/BA21, 0)</f>
      </c>
      <c r="BB57" s="38">
        <f>IF(BB21&lt;&gt;0, BB56/BB21, 0)</f>
      </c>
      <c r="BC57" s="38">
        <f>IF(BC21&lt;&gt;0, BC56/BC21, 0)</f>
      </c>
      <c r="BD57" s="38">
        <f>IF(BD21&lt;&gt;0, BD56/BD21, 0)</f>
      </c>
      <c r="BE57" s="38">
        <f>IF(BE21&lt;&gt;0, BE56/BE21, 0)</f>
      </c>
      <c r="BF57" s="38">
        <f>IF(BF21&lt;&gt;0, BF56/BF21, 0)</f>
      </c>
      <c r="BG57" s="38">
        <f>IF(BG21&lt;&gt;0, BG56/BG21, 0)</f>
      </c>
      <c r="BH57" s="38">
        <f>IF(BH21&lt;&gt;0, BH56/BH21, 0)</f>
      </c>
      <c r="BI57" s="38">
        <f>IF(BI21&lt;&gt;0, BI56/BI21, 0)</f>
      </c>
      <c r="BJ57" s="38">
        <f>IF(BJ21&lt;&gt;0, BJ56/BJ21, 0)</f>
      </c>
      <c r="BK57" s="38">
        <f>IF(BK21&lt;&gt;0, BK56/BK21, 0)</f>
      </c>
      <c r="BL57" s="38">
        <f>IF(BL21&lt;&gt;0, BL56/BL21, 0)</f>
      </c>
      <c r="BM57" s="38">
        <f>IF(BM21&lt;&gt;0, BM56/BM21, 0)</f>
      </c>
      <c r="BN57" s="38">
        <f>IF(BN21&lt;&gt;0, BN56/BN21, 0)</f>
      </c>
      <c r="BO57" s="38">
        <f>IF(BO21&lt;&gt;0, BO56/BO21, 0)</f>
      </c>
      <c r="BP57" s="38">
        <f>IF(BP21&lt;&gt;0, BP56/BP21, 0)</f>
      </c>
      <c r="BQ57" s="38">
        <f>IF(BQ21&lt;&gt;0, BQ56/BQ21, 0)</f>
      </c>
      <c r="BR57" s="38">
        <f>IF(BR21&lt;&gt;0, BR56/BR21, 0)</f>
      </c>
      <c r="BS57" s="38">
        <f>IF(BS21&lt;&gt;0, BS56/BS21, 0)</f>
      </c>
      <c r="BT57" s="38">
        <f>IF(BT21&lt;&gt;0, BT56/BT21, 0)</f>
      </c>
      <c r="BU57" s="38">
        <f>IF(BU21&lt;&gt;0, BU56/BU21, 0)</f>
      </c>
      <c r="BV57" s="38">
        <f>IF(BV21&lt;&gt;0, BV56/BV21, 0)</f>
      </c>
      <c r="BW57" s="38">
        <f>IF(BW21&lt;&gt;0, BW56/BW21, 0)</f>
      </c>
      <c r="BX57" s="38">
        <f>IF(BX21&lt;&gt;0, BX56/BX21, 0)</f>
      </c>
      <c r="BY57" s="38">
        <f>IF(BY21&lt;&gt;0, BY56/BY21, 0)</f>
      </c>
      <c r="BZ57" s="38">
        <f>IF(BZ21&lt;&gt;0, BZ56/BZ21, 0)</f>
      </c>
      <c r="CA57" s="38">
        <f>IF(CA21&lt;&gt;0, CA56/CA21, 0)</f>
      </c>
      <c r="CB57" s="38">
        <f>IF(CB21&lt;&gt;0, CB56/CB21, 0)</f>
      </c>
      <c r="CC57" s="38">
        <f>IF(CC21&lt;&gt;0, CC56/CC21, 0)</f>
      </c>
      <c r="CD57" s="38">
        <f>IF(CD21&lt;&gt;0, CD56/CD21, 0)</f>
      </c>
      <c r="CE57" s="38">
        <f>IF(CE21&lt;&gt;0, CE56/CE21, 0)</f>
      </c>
      <c r="CF57" s="38">
        <f>IF(CF21&lt;&gt;0, CF56/CF21, 0)</f>
      </c>
      <c r="CG57" s="38">
        <f>IF(CG21&lt;&gt;0, CG56/CG21, 0)</f>
      </c>
      <c r="CH57" s="38">
        <f>IF(CH21&lt;&gt;0, CH56/CH21, 0)</f>
      </c>
    </row>
    <row r="59" spans="1:2" s="31" customFormat="1" x14ac:dyDescent="0.25">
      <c r="A59" s="31" t="s">
        <v>236</v>
      </c>
      <c r="B59" s="31"/>
    </row>
    <row r="60" spans="1:86" s="33" customFormat="1" x14ac:dyDescent="0.25">
      <c r="A60" s="33" t="s">
        <v>237</v>
      </c>
      <c r="B60" s="34">
        <f>SUM(C60:CH60)</f>
      </c>
      <c r="C60" s="34">
        <v>0</v>
      </c>
      <c r="D60" s="34">
        <v>0</v>
      </c>
      <c r="E60" s="34">
        <v>0</v>
      </c>
      <c r="F60" s="34">
        <v>0</v>
      </c>
      <c r="G60" s="34">
        <v>0</v>
      </c>
      <c r="H60" s="34">
        <v>0</v>
      </c>
      <c r="I60" s="34">
        <v>0</v>
      </c>
      <c r="J60" s="34">
        <v>0</v>
      </c>
      <c r="K60" s="34">
        <v>0</v>
      </c>
      <c r="L60" s="34">
        <v>0</v>
      </c>
      <c r="M60" s="34">
        <v>0</v>
      </c>
      <c r="N60" s="34">
        <v>0</v>
      </c>
      <c r="O60" s="34">
        <v>0</v>
      </c>
      <c r="P60" s="34">
        <v>0</v>
      </c>
      <c r="Q60" s="34">
        <v>0</v>
      </c>
      <c r="R60" s="34">
        <v>0</v>
      </c>
      <c r="S60" s="34">
        <v>0</v>
      </c>
      <c r="T60" s="34">
        <v>0</v>
      </c>
      <c r="U60" s="34">
        <v>0</v>
      </c>
      <c r="V60" s="34">
        <v>0</v>
      </c>
      <c r="W60" s="34">
        <v>0</v>
      </c>
      <c r="X60" s="34">
        <v>0</v>
      </c>
      <c r="Y60" s="34">
        <v>0</v>
      </c>
      <c r="Z60" s="34">
        <v>0</v>
      </c>
      <c r="AA60" s="34">
        <v>0</v>
      </c>
      <c r="AB60" s="34">
        <v>0</v>
      </c>
      <c r="AC60" s="34">
        <v>0</v>
      </c>
      <c r="AD60" s="34">
        <v>0</v>
      </c>
      <c r="AE60" s="34">
        <v>0</v>
      </c>
      <c r="AF60" s="34">
        <v>0</v>
      </c>
      <c r="AG60" s="34">
        <v>0</v>
      </c>
      <c r="AH60" s="34">
        <v>0</v>
      </c>
      <c r="AI60" s="34">
        <v>0</v>
      </c>
      <c r="AJ60" s="34">
        <v>0</v>
      </c>
      <c r="AK60" s="34">
        <v>0</v>
      </c>
      <c r="AL60" s="34">
        <v>0</v>
      </c>
      <c r="AM60" s="34">
        <v>0</v>
      </c>
      <c r="AN60" s="34">
        <v>0</v>
      </c>
      <c r="AO60" s="34">
        <v>0</v>
      </c>
      <c r="AP60" s="34">
        <v>0</v>
      </c>
      <c r="AQ60" s="34">
        <v>0</v>
      </c>
      <c r="AR60" s="34">
        <v>0</v>
      </c>
      <c r="AS60" s="34">
        <v>0</v>
      </c>
      <c r="AT60" s="34">
        <v>0</v>
      </c>
      <c r="AU60" s="34">
        <v>0</v>
      </c>
      <c r="AV60" s="34">
        <v>0</v>
      </c>
      <c r="AW60" s="34">
        <v>0</v>
      </c>
      <c r="AX60" s="34">
        <v>0</v>
      </c>
      <c r="AY60" s="34">
        <v>0</v>
      </c>
      <c r="AZ60" s="34">
        <v>0</v>
      </c>
      <c r="BA60" s="34">
        <v>0</v>
      </c>
      <c r="BB60" s="34">
        <v>0</v>
      </c>
      <c r="BC60" s="34">
        <v>0</v>
      </c>
      <c r="BD60" s="34">
        <v>0</v>
      </c>
      <c r="BE60" s="34">
        <v>0</v>
      </c>
      <c r="BF60" s="34">
        <v>0</v>
      </c>
      <c r="BG60" s="34">
        <v>0</v>
      </c>
      <c r="BH60" s="34">
        <v>0</v>
      </c>
      <c r="BI60" s="34">
        <v>0</v>
      </c>
      <c r="BJ60" s="34">
        <v>0</v>
      </c>
      <c r="BK60" s="34">
        <v>0</v>
      </c>
      <c r="BL60" s="34">
        <v>0</v>
      </c>
      <c r="BM60" s="34">
        <v>0</v>
      </c>
      <c r="BN60" s="34">
        <v>0</v>
      </c>
      <c r="BO60" s="34">
        <v>0</v>
      </c>
      <c r="BP60" s="34">
        <v>0</v>
      </c>
      <c r="BQ60" s="34">
        <v>0</v>
      </c>
      <c r="BR60" s="34">
        <v>0</v>
      </c>
      <c r="BS60" s="34">
        <v>0</v>
      </c>
      <c r="BT60" s="34">
        <v>0</v>
      </c>
      <c r="BU60" s="34">
        <v>0</v>
      </c>
      <c r="BV60" s="34">
        <v>0</v>
      </c>
      <c r="BW60" s="34">
        <v>0</v>
      </c>
      <c r="BX60" s="34">
        <v>0</v>
      </c>
      <c r="BY60" s="34">
        <v>0</v>
      </c>
      <c r="BZ60" s="34">
        <v>0</v>
      </c>
      <c r="CA60" s="34">
        <v>0</v>
      </c>
      <c r="CB60" s="34">
        <v>0</v>
      </c>
      <c r="CC60" s="34">
        <v>0</v>
      </c>
      <c r="CD60" s="34">
        <v>0</v>
      </c>
      <c r="CE60" s="34">
        <v>0</v>
      </c>
      <c r="CF60" s="34">
        <v>0</v>
      </c>
      <c r="CG60" s="34">
        <v>0</v>
      </c>
      <c r="CH60" s="34">
        <v>420555551.8417683</v>
      </c>
    </row>
    <row r="61" spans="1:86" x14ac:dyDescent="0.25">
      <c r="A61" t="s">
        <v>238</v>
      </c>
      <c r="B61" s="32">
        <f>SUM(C61:CH61)</f>
      </c>
      <c r="C61" s="32">
        <v>0</v>
      </c>
      <c r="D61" s="32">
        <v>0</v>
      </c>
      <c r="E61" s="32">
        <v>0</v>
      </c>
      <c r="F61" s="32">
        <v>0</v>
      </c>
      <c r="G61" s="32">
        <v>0</v>
      </c>
      <c r="H61" s="32">
        <v>0</v>
      </c>
      <c r="I61" s="32">
        <v>0</v>
      </c>
      <c r="J61" s="32">
        <v>0</v>
      </c>
      <c r="K61" s="32">
        <v>0</v>
      </c>
      <c r="L61" s="32">
        <v>0</v>
      </c>
      <c r="M61" s="32">
        <v>0</v>
      </c>
      <c r="N61" s="32">
        <v>0</v>
      </c>
      <c r="O61" s="32">
        <v>0</v>
      </c>
      <c r="P61" s="32">
        <v>0</v>
      </c>
      <c r="Q61" s="32">
        <v>0</v>
      </c>
      <c r="R61" s="32">
        <v>0</v>
      </c>
      <c r="S61" s="32">
        <v>0</v>
      </c>
      <c r="T61" s="32">
        <v>0</v>
      </c>
      <c r="U61" s="32">
        <v>0</v>
      </c>
      <c r="V61" s="32">
        <v>0</v>
      </c>
      <c r="W61" s="32">
        <v>0</v>
      </c>
      <c r="X61" s="32">
        <v>0</v>
      </c>
      <c r="Y61" s="32">
        <v>0</v>
      </c>
      <c r="Z61" s="32">
        <v>0</v>
      </c>
      <c r="AA61" s="32">
        <v>0</v>
      </c>
      <c r="AB61" s="32">
        <v>0</v>
      </c>
      <c r="AC61" s="32">
        <v>0</v>
      </c>
      <c r="AD61" s="32">
        <v>0</v>
      </c>
      <c r="AE61" s="32">
        <v>0</v>
      </c>
      <c r="AF61" s="32">
        <v>0</v>
      </c>
      <c r="AG61" s="32">
        <v>0</v>
      </c>
      <c r="AH61" s="32">
        <v>0</v>
      </c>
      <c r="AI61" s="32">
        <v>0</v>
      </c>
      <c r="AJ61" s="32">
        <v>0</v>
      </c>
      <c r="AK61" s="32">
        <v>0</v>
      </c>
      <c r="AL61" s="32">
        <v>0</v>
      </c>
      <c r="AM61" s="32">
        <v>0</v>
      </c>
      <c r="AN61" s="32">
        <v>0</v>
      </c>
      <c r="AO61" s="32">
        <v>0</v>
      </c>
      <c r="AP61" s="32">
        <v>0</v>
      </c>
      <c r="AQ61" s="32">
        <v>0</v>
      </c>
      <c r="AR61" s="32">
        <v>0</v>
      </c>
      <c r="AS61" s="32">
        <v>0</v>
      </c>
      <c r="AT61" s="32">
        <v>0</v>
      </c>
      <c r="AU61" s="32">
        <v>0</v>
      </c>
      <c r="AV61" s="32">
        <v>0</v>
      </c>
      <c r="AW61" s="32">
        <v>0</v>
      </c>
      <c r="AX61" s="32">
        <v>0</v>
      </c>
      <c r="AY61" s="32">
        <v>0</v>
      </c>
      <c r="AZ61" s="32">
        <v>0</v>
      </c>
      <c r="BA61" s="32">
        <v>0</v>
      </c>
      <c r="BB61" s="32">
        <v>0</v>
      </c>
      <c r="BC61" s="32">
        <v>0</v>
      </c>
      <c r="BD61" s="32">
        <v>0</v>
      </c>
      <c r="BE61" s="32">
        <v>0</v>
      </c>
      <c r="BF61" s="32">
        <v>0</v>
      </c>
      <c r="BG61" s="32">
        <v>0</v>
      </c>
      <c r="BH61" s="32">
        <v>0</v>
      </c>
      <c r="BI61" s="32">
        <v>0</v>
      </c>
      <c r="BJ61" s="32">
        <v>0</v>
      </c>
      <c r="BK61" s="32">
        <v>0</v>
      </c>
      <c r="BL61" s="32">
        <v>0</v>
      </c>
      <c r="BM61" s="32">
        <v>0</v>
      </c>
      <c r="BN61" s="32">
        <v>0</v>
      </c>
      <c r="BO61" s="32">
        <v>0</v>
      </c>
      <c r="BP61" s="32">
        <v>0</v>
      </c>
      <c r="BQ61" s="32">
        <v>0</v>
      </c>
      <c r="BR61" s="32">
        <v>0</v>
      </c>
      <c r="BS61" s="32">
        <v>0</v>
      </c>
      <c r="BT61" s="32">
        <v>0</v>
      </c>
      <c r="BU61" s="32">
        <v>0</v>
      </c>
      <c r="BV61" s="32">
        <v>0</v>
      </c>
      <c r="BW61" s="32">
        <v>0</v>
      </c>
      <c r="BX61" s="32">
        <v>0</v>
      </c>
      <c r="BY61" s="32">
        <v>0</v>
      </c>
      <c r="BZ61" s="32">
        <v>0</v>
      </c>
      <c r="CA61" s="32">
        <v>0</v>
      </c>
      <c r="CB61" s="32">
        <v>0</v>
      </c>
      <c r="CC61" s="32">
        <v>0</v>
      </c>
      <c r="CD61" s="32">
        <v>0</v>
      </c>
      <c r="CE61" s="32">
        <v>0</v>
      </c>
      <c r="CF61" s="32">
        <v>0</v>
      </c>
      <c r="CG61" s="32">
        <v>0</v>
      </c>
      <c r="CH61" s="32">
        <v>12616666.55525305</v>
      </c>
    </row>
    <row r="62" spans="1:86" s="33" customFormat="1" x14ac:dyDescent="0.25">
      <c r="A62" s="33" t="s">
        <v>239</v>
      </c>
      <c r="B62" s="34">
        <f>SUM(C62:CH62)</f>
      </c>
      <c r="C62" s="34">
        <v>0</v>
      </c>
      <c r="D62" s="34">
        <v>0</v>
      </c>
      <c r="E62" s="34">
        <v>0</v>
      </c>
      <c r="F62" s="34">
        <v>0</v>
      </c>
      <c r="G62" s="34">
        <v>0</v>
      </c>
      <c r="H62" s="34">
        <v>0</v>
      </c>
      <c r="I62" s="34">
        <v>0</v>
      </c>
      <c r="J62" s="34">
        <v>0</v>
      </c>
      <c r="K62" s="34">
        <v>0</v>
      </c>
      <c r="L62" s="34">
        <v>0</v>
      </c>
      <c r="M62" s="34">
        <v>0</v>
      </c>
      <c r="N62" s="34">
        <v>0</v>
      </c>
      <c r="O62" s="34">
        <v>0</v>
      </c>
      <c r="P62" s="34">
        <v>0</v>
      </c>
      <c r="Q62" s="34">
        <v>0</v>
      </c>
      <c r="R62" s="34">
        <v>0</v>
      </c>
      <c r="S62" s="34">
        <v>0</v>
      </c>
      <c r="T62" s="34">
        <v>0</v>
      </c>
      <c r="U62" s="34">
        <v>0</v>
      </c>
      <c r="V62" s="34">
        <v>0</v>
      </c>
      <c r="W62" s="34">
        <v>0</v>
      </c>
      <c r="X62" s="34">
        <v>0</v>
      </c>
      <c r="Y62" s="34">
        <v>0</v>
      </c>
      <c r="Z62" s="34">
        <v>0</v>
      </c>
      <c r="AA62" s="34">
        <v>0</v>
      </c>
      <c r="AB62" s="34">
        <v>124813230.79531395</v>
      </c>
      <c r="AC62" s="34">
        <v>0</v>
      </c>
      <c r="AD62" s="34">
        <v>0</v>
      </c>
      <c r="AE62" s="34">
        <v>0</v>
      </c>
      <c r="AF62" s="34">
        <v>0</v>
      </c>
      <c r="AG62" s="34">
        <v>0</v>
      </c>
      <c r="AH62" s="34">
        <v>0</v>
      </c>
      <c r="AI62" s="34">
        <v>0</v>
      </c>
      <c r="AJ62" s="34">
        <v>0</v>
      </c>
      <c r="AK62" s="34">
        <v>0</v>
      </c>
      <c r="AL62" s="34">
        <v>0</v>
      </c>
      <c r="AM62" s="34">
        <v>0</v>
      </c>
      <c r="AN62" s="34">
        <v>0</v>
      </c>
      <c r="AO62" s="34">
        <v>168353046.05977115</v>
      </c>
      <c r="AP62" s="34">
        <v>0</v>
      </c>
      <c r="AQ62" s="34">
        <v>0</v>
      </c>
      <c r="AR62" s="34">
        <v>0</v>
      </c>
      <c r="AS62" s="34">
        <v>0</v>
      </c>
      <c r="AT62" s="34">
        <v>0</v>
      </c>
      <c r="AU62" s="34">
        <v>0</v>
      </c>
      <c r="AV62" s="34">
        <v>0</v>
      </c>
      <c r="AW62" s="34">
        <v>0</v>
      </c>
      <c r="AX62" s="34">
        <v>0</v>
      </c>
      <c r="AY62" s="34">
        <v>0</v>
      </c>
      <c r="AZ62" s="34">
        <v>0</v>
      </c>
      <c r="BA62" s="34">
        <v>0</v>
      </c>
      <c r="BB62" s="34">
        <v>0</v>
      </c>
      <c r="BC62" s="34">
        <v>0</v>
      </c>
      <c r="BD62" s="34">
        <v>0</v>
      </c>
      <c r="BE62" s="34">
        <v>0</v>
      </c>
      <c r="BF62" s="34">
        <v>0</v>
      </c>
      <c r="BG62" s="34">
        <v>0</v>
      </c>
      <c r="BH62" s="34">
        <v>0</v>
      </c>
      <c r="BI62" s="34">
        <v>0</v>
      </c>
      <c r="BJ62" s="34">
        <v>0</v>
      </c>
      <c r="BK62" s="34">
        <v>0</v>
      </c>
      <c r="BL62" s="34">
        <v>0</v>
      </c>
      <c r="BM62" s="34">
        <v>0</v>
      </c>
      <c r="BN62" s="34">
        <v>0</v>
      </c>
      <c r="BO62" s="34">
        <v>0</v>
      </c>
      <c r="BP62" s="34">
        <v>0</v>
      </c>
      <c r="BQ62" s="34">
        <v>0</v>
      </c>
      <c r="BR62" s="34">
        <v>0</v>
      </c>
      <c r="BS62" s="34">
        <v>0</v>
      </c>
      <c r="BT62" s="34">
        <v>0</v>
      </c>
      <c r="BU62" s="34">
        <v>0</v>
      </c>
      <c r="BV62" s="34">
        <v>0</v>
      </c>
      <c r="BW62" s="34">
        <v>0</v>
      </c>
      <c r="BX62" s="34">
        <v>0</v>
      </c>
      <c r="BY62" s="34">
        <v>0</v>
      </c>
      <c r="BZ62" s="34">
        <v>0</v>
      </c>
      <c r="CA62" s="34">
        <v>0</v>
      </c>
      <c r="CB62" s="34">
        <v>0</v>
      </c>
      <c r="CC62" s="34">
        <v>0</v>
      </c>
      <c r="CD62" s="34">
        <v>0</v>
      </c>
      <c r="CE62" s="34">
        <v>0</v>
      </c>
      <c r="CF62" s="34">
        <v>0</v>
      </c>
      <c r="CG62" s="34">
        <v>0</v>
      </c>
      <c r="CH62" s="34">
        <v>227357465.49837255</v>
      </c>
    </row>
    <row r="63" spans="1:86" x14ac:dyDescent="0.25">
      <c r="A63" t="s">
        <v>240</v>
      </c>
      <c r="B63" s="32">
        <f>SUM(C63:CH63)</f>
      </c>
      <c r="C63" s="32">
        <v>0</v>
      </c>
      <c r="D63" s="32">
        <v>0</v>
      </c>
      <c r="E63" s="32">
        <v>0</v>
      </c>
      <c r="F63" s="32">
        <v>0</v>
      </c>
      <c r="G63" s="32">
        <v>0</v>
      </c>
      <c r="H63" s="32">
        <v>0</v>
      </c>
      <c r="I63" s="32">
        <v>0</v>
      </c>
      <c r="J63" s="32">
        <v>0</v>
      </c>
      <c r="K63" s="32">
        <v>0</v>
      </c>
      <c r="L63" s="32">
        <v>0</v>
      </c>
      <c r="M63" s="32">
        <v>0</v>
      </c>
      <c r="N63" s="32">
        <v>0</v>
      </c>
      <c r="O63" s="32">
        <v>0</v>
      </c>
      <c r="P63" s="32">
        <v>0</v>
      </c>
      <c r="Q63" s="32">
        <v>0</v>
      </c>
      <c r="R63" s="32">
        <v>0</v>
      </c>
      <c r="S63" s="32">
        <v>0</v>
      </c>
      <c r="T63" s="32">
        <v>0</v>
      </c>
      <c r="U63" s="32">
        <v>0</v>
      </c>
      <c r="V63" s="32">
        <v>0</v>
      </c>
      <c r="W63" s="32">
        <v>0</v>
      </c>
      <c r="X63" s="32">
        <v>0</v>
      </c>
      <c r="Y63" s="32">
        <v>0</v>
      </c>
      <c r="Z63" s="32">
        <v>0</v>
      </c>
      <c r="AA63" s="32">
        <v>0</v>
      </c>
      <c r="AB63" s="32">
        <v>43539815.264457196</v>
      </c>
      <c r="AC63" s="32">
        <v>0</v>
      </c>
      <c r="AD63" s="32">
        <v>0</v>
      </c>
      <c r="AE63" s="32">
        <v>0</v>
      </c>
      <c r="AF63" s="32">
        <v>0</v>
      </c>
      <c r="AG63" s="32">
        <v>0</v>
      </c>
      <c r="AH63" s="32">
        <v>0</v>
      </c>
      <c r="AI63" s="32">
        <v>0</v>
      </c>
      <c r="AJ63" s="32">
        <v>0</v>
      </c>
      <c r="AK63" s="32">
        <v>0</v>
      </c>
      <c r="AL63" s="32">
        <v>0</v>
      </c>
      <c r="AM63" s="32">
        <v>0</v>
      </c>
      <c r="AN63" s="32">
        <v>0</v>
      </c>
      <c r="AO63" s="32">
        <v>88383785.94022885</v>
      </c>
      <c r="AP63" s="32">
        <v>0</v>
      </c>
      <c r="AQ63" s="32">
        <v>0</v>
      </c>
      <c r="AR63" s="32">
        <v>0</v>
      </c>
      <c r="AS63" s="32">
        <v>0</v>
      </c>
      <c r="AT63" s="32">
        <v>0</v>
      </c>
      <c r="AU63" s="32">
        <v>0</v>
      </c>
      <c r="AV63" s="32">
        <v>0</v>
      </c>
      <c r="AW63" s="32">
        <v>0</v>
      </c>
      <c r="AX63" s="32">
        <v>0</v>
      </c>
      <c r="AY63" s="32">
        <v>0</v>
      </c>
      <c r="AZ63" s="32">
        <v>0</v>
      </c>
      <c r="BA63" s="32">
        <v>0</v>
      </c>
      <c r="BB63" s="32">
        <v>0</v>
      </c>
      <c r="BC63" s="32">
        <v>0</v>
      </c>
      <c r="BD63" s="32">
        <v>0</v>
      </c>
      <c r="BE63" s="32">
        <v>0</v>
      </c>
      <c r="BF63" s="32">
        <v>0</v>
      </c>
      <c r="BG63" s="32">
        <v>0</v>
      </c>
      <c r="BH63" s="32">
        <v>0</v>
      </c>
      <c r="BI63" s="32">
        <v>0</v>
      </c>
      <c r="BJ63" s="32">
        <v>0</v>
      </c>
      <c r="BK63" s="32">
        <v>0</v>
      </c>
      <c r="BL63" s="32">
        <v>0</v>
      </c>
      <c r="BM63" s="32">
        <v>0</v>
      </c>
      <c r="BN63" s="32">
        <v>0</v>
      </c>
      <c r="BO63" s="32">
        <v>0</v>
      </c>
      <c r="BP63" s="32">
        <v>0</v>
      </c>
      <c r="BQ63" s="32">
        <v>0</v>
      </c>
      <c r="BR63" s="32">
        <v>0</v>
      </c>
      <c r="BS63" s="32">
        <v>0</v>
      </c>
      <c r="BT63" s="32">
        <v>0</v>
      </c>
      <c r="BU63" s="32">
        <v>0</v>
      </c>
      <c r="BV63" s="32">
        <v>0</v>
      </c>
      <c r="BW63" s="32">
        <v>0</v>
      </c>
      <c r="BX63" s="32">
        <v>0</v>
      </c>
      <c r="BY63" s="32">
        <v>0</v>
      </c>
      <c r="BZ63" s="32">
        <v>0</v>
      </c>
      <c r="CA63" s="32">
        <v>0</v>
      </c>
      <c r="CB63" s="32">
        <v>0</v>
      </c>
      <c r="CC63" s="32">
        <v>0</v>
      </c>
      <c r="CD63" s="32">
        <v>0</v>
      </c>
      <c r="CE63" s="32">
        <v>0</v>
      </c>
      <c r="CF63" s="32">
        <v>0</v>
      </c>
      <c r="CG63" s="32">
        <v>0</v>
      </c>
      <c r="CH63" s="32">
        <v>0</v>
      </c>
    </row>
    <row r="65" spans="1:2" s="31" customFormat="1" x14ac:dyDescent="0.25">
      <c r="A65" s="31" t="s">
        <v>107</v>
      </c>
      <c r="B65" s="31"/>
    </row>
    <row r="66" spans="1:86" s="35" customFormat="1" x14ac:dyDescent="0.25">
      <c r="A66" s="35" t="s">
        <v>108</v>
      </c>
      <c r="B66" s="36">
        <f>SUM(C66:CH66)</f>
      </c>
      <c r="C66" s="36">
        <f>C56-C9-C8+C33+C60-C61-C62+C12+C13+C14+C15+C22-C36+C37</f>
      </c>
      <c r="D66" s="36">
        <f>D56-D9-D8+D33+D60-D61-D62+D12+D13+D14+D15+D22-D36+D37</f>
      </c>
      <c r="E66" s="36">
        <f>E56-E9-E8+E33+E60-E61-E62+E12+E13+E14+E15+E22-E36+E37</f>
      </c>
      <c r="F66" s="36">
        <f>F56-F9-F8+F33+F60-F61-F62+F12+F13+F14+F15+F22-F36+F37</f>
      </c>
      <c r="G66" s="36">
        <f>G56-G9-G8+G33+G60-G61-G62+G12+G13+G14+G15+G22-G36+G37</f>
      </c>
      <c r="H66" s="36">
        <f>H56-H9-H8+H33+H60-H61-H62+H12+H13+H14+H15+H22-H36+H37</f>
      </c>
      <c r="I66" s="36">
        <f>I56-I9-I8+I33+I60-I61-I62+I12+I13+I14+I15+I22-I36+I37</f>
      </c>
      <c r="J66" s="36">
        <f>J56-J9-J8+J33+J60-J61-J62+J12+J13+J14+J15+J22-J36+J37</f>
      </c>
      <c r="K66" s="36">
        <f>K56-K9-K8+K33+K60-K61-K62+K12+K13+K14+K15+K22-K36+K37</f>
      </c>
      <c r="L66" s="36">
        <f>L56-L9-L8+L33+L60-L61-L62+L12+L13+L14+L15+L22-L36+L37</f>
      </c>
      <c r="M66" s="36">
        <f>M56-M9-M8+M33+M60-M61-M62+M12+M13+M14+M15+M22-M36+M37</f>
      </c>
      <c r="N66" s="36">
        <f>N56-N9-N8+N33+N60-N61-N62+N12+N13+N14+N15+N22-N36+N37</f>
      </c>
      <c r="O66" s="36">
        <f>O56-O9-O8+O33+O60-O61-O62+O12+O13+O14+O15+O22-O36+O37</f>
      </c>
      <c r="P66" s="36">
        <f>P56-P9-P8+P33+P60-P61-P62+P12+P13+P14+P15+P22-P36+P37</f>
      </c>
      <c r="Q66" s="36">
        <f>Q56-Q9-Q8+Q33+Q60-Q61-Q62+Q12+Q13+Q14+Q15+Q22-Q36+Q37</f>
      </c>
      <c r="R66" s="36">
        <f>R56-R9-R8+R33+R60-R61-R62+R12+R13+R14+R15+R22-R36+R37</f>
      </c>
      <c r="S66" s="36">
        <f>S56-S9-S8+S33+S60-S61-S62+S12+S13+S14+S15+S22-S36+S37</f>
      </c>
      <c r="T66" s="36">
        <f>T56-T9-T8+T33+T60-T61-T62+T12+T13+T14+T15+T22-T36+T37</f>
      </c>
      <c r="U66" s="36">
        <f>U56-U9-U8+U33+U60-U61-U62+U12+U13+U14+U15+U22-U36+U37</f>
      </c>
      <c r="V66" s="36">
        <f>V56-V9-V8+V33+V60-V61-V62+V12+V13+V14+V15+V22-V36+V37</f>
      </c>
      <c r="W66" s="36">
        <f>W56-W9-W8+W33+W60-W61-W62+W12+W13+W14+W15+W22-W36+W37</f>
      </c>
      <c r="X66" s="36">
        <f>X56-X9-X8+X33+X60-X61-X62+X12+X13+X14+X15+X22-X36+X37</f>
      </c>
      <c r="Y66" s="36">
        <f>Y56-Y9-Y8+Y33+Y60-Y61-Y62+Y12+Y13+Y14+Y15+Y22-Y36+Y37</f>
      </c>
      <c r="Z66" s="36">
        <f>Z56-Z9-Z8+Z33+Z60-Z61-Z62+Z12+Z13+Z14+Z15+Z22-Z36+Z37</f>
      </c>
      <c r="AA66" s="36">
        <f>AA56-AA9-AA8+AA33+AA60-AA61-AA62+AA12+AA13+AA14+AA15+AA22-AA36+AA37</f>
      </c>
      <c r="AB66" s="36">
        <f>AB56-AB9-AB8+AB33+AB60-AB61-AB62+AB12+AB13+AB14+AB15+AB22-AB36+AB37</f>
      </c>
      <c r="AC66" s="36">
        <f>AC56-AC9-AC8+AC33+AC60-AC61-AC62+AC12+AC13+AC14+AC15+AC22-AC36+AC37</f>
      </c>
      <c r="AD66" s="36">
        <f>AD56-AD9-AD8+AD33+AD60-AD61-AD62+AD12+AD13+AD14+AD15+AD22-AD36+AD37</f>
      </c>
      <c r="AE66" s="36">
        <f>AE56-AE9-AE8+AE33+AE60-AE61-AE62+AE12+AE13+AE14+AE15+AE22-AE36+AE37</f>
      </c>
      <c r="AF66" s="36">
        <f>AF56-AF9-AF8+AF33+AF60-AF61-AF62+AF12+AF13+AF14+AF15+AF22-AF36+AF37</f>
      </c>
      <c r="AG66" s="36">
        <f>AG56-AG9-AG8+AG33+AG60-AG61-AG62+AG12+AG13+AG14+AG15+AG22-AG36+AG37</f>
      </c>
      <c r="AH66" s="36">
        <f>AH56-AH9-AH8+AH33+AH60-AH61-AH62+AH12+AH13+AH14+AH15+AH22-AH36+AH37</f>
      </c>
      <c r="AI66" s="36">
        <f>AI56-AI9-AI8+AI33+AI60-AI61-AI62+AI12+AI13+AI14+AI15+AI22-AI36+AI37</f>
      </c>
      <c r="AJ66" s="36">
        <f>AJ56-AJ9-AJ8+AJ33+AJ60-AJ61-AJ62+AJ12+AJ13+AJ14+AJ15+AJ22-AJ36+AJ37</f>
      </c>
      <c r="AK66" s="36">
        <f>AK56-AK9-AK8+AK33+AK60-AK61-AK62+AK12+AK13+AK14+AK15+AK22-AK36+AK37</f>
      </c>
      <c r="AL66" s="36">
        <f>AL56-AL9-AL8+AL33+AL60-AL61-AL62+AL12+AL13+AL14+AL15+AL22-AL36+AL37</f>
      </c>
      <c r="AM66" s="36">
        <f>AM56-AM9-AM8+AM33+AM60-AM61-AM62+AM12+AM13+AM14+AM15+AM22-AM36+AM37</f>
      </c>
      <c r="AN66" s="36">
        <f>AN56-AN9-AN8+AN33+AN60-AN61-AN62+AN12+AN13+AN14+AN15+AN22-AN36+AN37</f>
      </c>
      <c r="AO66" s="36">
        <f>AO56-AO9-AO8+AO33+AO60-AO61-AO62+AO12+AO13+AO14+AO15+AO22-AO36+AO37</f>
      </c>
      <c r="AP66" s="36">
        <f>AP56-AP9-AP8+AP33+AP60-AP61-AP62+AP12+AP13+AP14+AP15+AP22-AP36+AP37</f>
      </c>
      <c r="AQ66" s="36">
        <f>AQ56-AQ9-AQ8+AQ33+AQ60-AQ61-AQ62+AQ12+AQ13+AQ14+AQ15+AQ22-AQ36+AQ37</f>
      </c>
      <c r="AR66" s="36">
        <f>AR56-AR9-AR8+AR33+AR60-AR61-AR62+AR12+AR13+AR14+AR15+AR22-AR36+AR37</f>
      </c>
      <c r="AS66" s="36">
        <f>AS56-AS9-AS8+AS33+AS60-AS61-AS62+AS12+AS13+AS14+AS15+AS22-AS36+AS37</f>
      </c>
      <c r="AT66" s="36">
        <f>AT56-AT9-AT8+AT33+AT60-AT61-AT62+AT12+AT13+AT14+AT15+AT22-AT36+AT37</f>
      </c>
      <c r="AU66" s="36">
        <f>AU56-AU9-AU8+AU33+AU60-AU61-AU62+AU12+AU13+AU14+AU15+AU22-AU36+AU37</f>
      </c>
      <c r="AV66" s="36">
        <f>AV56-AV9-AV8+AV33+AV60-AV61-AV62+AV12+AV13+AV14+AV15+AV22-AV36+AV37</f>
      </c>
      <c r="AW66" s="36">
        <f>AW56-AW9-AW8+AW33+AW60-AW61-AW62+AW12+AW13+AW14+AW15+AW22-AW36+AW37</f>
      </c>
      <c r="AX66" s="36">
        <f>AX56-AX9-AX8+AX33+AX60-AX61-AX62+AX12+AX13+AX14+AX15+AX22-AX36+AX37</f>
      </c>
      <c r="AY66" s="36">
        <f>AY56-AY9-AY8+AY33+AY60-AY61-AY62+AY12+AY13+AY14+AY15+AY22-AY36+AY37</f>
      </c>
      <c r="AZ66" s="36">
        <f>AZ56-AZ9-AZ8+AZ33+AZ60-AZ61-AZ62+AZ12+AZ13+AZ14+AZ15+AZ22-AZ36+AZ37</f>
      </c>
      <c r="BA66" s="36">
        <f>BA56-BA9-BA8+BA33+BA60-BA61-BA62+BA12+BA13+BA14+BA15+BA22-BA36+BA37</f>
      </c>
      <c r="BB66" s="36">
        <f>BB56-BB9-BB8+BB33+BB60-BB61-BB62+BB12+BB13+BB14+BB15+BB22-BB36+BB37</f>
      </c>
      <c r="BC66" s="36">
        <f>BC56-BC9-BC8+BC33+BC60-BC61-BC62+BC12+BC13+BC14+BC15+BC22-BC36+BC37</f>
      </c>
      <c r="BD66" s="36">
        <f>BD56-BD9-BD8+BD33+BD60-BD61-BD62+BD12+BD13+BD14+BD15+BD22-BD36+BD37</f>
      </c>
      <c r="BE66" s="36">
        <f>BE56-BE9-BE8+BE33+BE60-BE61-BE62+BE12+BE13+BE14+BE15+BE22-BE36+BE37</f>
      </c>
      <c r="BF66" s="36">
        <f>BF56-BF9-BF8+BF33+BF60-BF61-BF62+BF12+BF13+BF14+BF15+BF22-BF36+BF37</f>
      </c>
      <c r="BG66" s="36">
        <f>BG56-BG9-BG8+BG33+BG60-BG61-BG62+BG12+BG13+BG14+BG15+BG22-BG36+BG37</f>
      </c>
      <c r="BH66" s="36">
        <f>BH56-BH9-BH8+BH33+BH60-BH61-BH62+BH12+BH13+BH14+BH15+BH22-BH36+BH37</f>
      </c>
      <c r="BI66" s="36">
        <f>BI56-BI9-BI8+BI33+BI60-BI61-BI62+BI12+BI13+BI14+BI15+BI22-BI36+BI37</f>
      </c>
      <c r="BJ66" s="36">
        <f>BJ56-BJ9-BJ8+BJ33+BJ60-BJ61-BJ62+BJ12+BJ13+BJ14+BJ15+BJ22-BJ36+BJ37</f>
      </c>
      <c r="BK66" s="36">
        <f>BK56-BK9-BK8+BK33+BK60-BK61-BK62+BK12+BK13+BK14+BK15+BK22-BK36+BK37</f>
      </c>
      <c r="BL66" s="36">
        <f>BL56-BL9-BL8+BL33+BL60-BL61-BL62+BL12+BL13+BL14+BL15+BL22-BL36+BL37</f>
      </c>
      <c r="BM66" s="36">
        <f>BM56-BM9-BM8+BM33+BM60-BM61-BM62+BM12+BM13+BM14+BM15+BM22-BM36+BM37</f>
      </c>
      <c r="BN66" s="36">
        <f>BN56-BN9-BN8+BN33+BN60-BN61-BN62+BN12+BN13+BN14+BN15+BN22-BN36+BN37</f>
      </c>
      <c r="BO66" s="36">
        <f>BO56-BO9-BO8+BO33+BO60-BO61-BO62+BO12+BO13+BO14+BO15+BO22-BO36+BO37</f>
      </c>
      <c r="BP66" s="36">
        <f>BP56-BP9-BP8+BP33+BP60-BP61-BP62+BP12+BP13+BP14+BP15+BP22-BP36+BP37</f>
      </c>
      <c r="BQ66" s="36">
        <f>BQ56-BQ9-BQ8+BQ33+BQ60-BQ61-BQ62+BQ12+BQ13+BQ14+BQ15+BQ22-BQ36+BQ37</f>
      </c>
      <c r="BR66" s="36">
        <f>BR56-BR9-BR8+BR33+BR60-BR61-BR62+BR12+BR13+BR14+BR15+BR22-BR36+BR37</f>
      </c>
      <c r="BS66" s="36">
        <f>BS56-BS9-BS8+BS33+BS60-BS61-BS62+BS12+BS13+BS14+BS15+BS22-BS36+BS37</f>
      </c>
      <c r="BT66" s="36">
        <f>BT56-BT9-BT8+BT33+BT60-BT61-BT62+BT12+BT13+BT14+BT15+BT22-BT36+BT37</f>
      </c>
      <c r="BU66" s="36">
        <f>BU56-BU9-BU8+BU33+BU60-BU61-BU62+BU12+BU13+BU14+BU15+BU22-BU36+BU37</f>
      </c>
      <c r="BV66" s="36">
        <f>BV56-BV9-BV8+BV33+BV60-BV61-BV62+BV12+BV13+BV14+BV15+BV22-BV36+BV37</f>
      </c>
      <c r="BW66" s="36">
        <f>BW56-BW9-BW8+BW33+BW60-BW61-BW62+BW12+BW13+BW14+BW15+BW22-BW36+BW37</f>
      </c>
      <c r="BX66" s="36">
        <f>BX56-BX9-BX8+BX33+BX60-BX61-BX62+BX12+BX13+BX14+BX15+BX22-BX36+BX37</f>
      </c>
      <c r="BY66" s="36">
        <f>BY56-BY9-BY8+BY33+BY60-BY61-BY62+BY12+BY13+BY14+BY15+BY22-BY36+BY37</f>
      </c>
      <c r="BZ66" s="36">
        <f>BZ56-BZ9-BZ8+BZ33+BZ60-BZ61-BZ62+BZ12+BZ13+BZ14+BZ15+BZ22-BZ36+BZ37</f>
      </c>
      <c r="CA66" s="36">
        <f>CA56-CA9-CA8+CA33+CA60-CA61-CA62+CA12+CA13+CA14+CA15+CA22-CA36+CA37</f>
      </c>
      <c r="CB66" s="36">
        <f>CB56-CB9-CB8+CB33+CB60-CB61-CB62+CB12+CB13+CB14+CB15+CB22-CB36+CB37</f>
      </c>
      <c r="CC66" s="36">
        <f>CC56-CC9-CC8+CC33+CC60-CC61-CC62+CC12+CC13+CC14+CC15+CC22-CC36+CC37</f>
      </c>
      <c r="CD66" s="36">
        <f>CD56-CD9-CD8+CD33+CD60-CD61-CD62+CD12+CD13+CD14+CD15+CD22-CD36+CD37</f>
      </c>
      <c r="CE66" s="36">
        <f>CE56-CE9-CE8+CE33+CE60-CE61-CE62+CE12+CE13+CE14+CE15+CE22-CE36+CE37</f>
      </c>
      <c r="CF66" s="36">
        <f>CF56-CF9-CF8+CF33+CF60-CF61-CF62+CF12+CF13+CF14+CF15+CF22-CF36+CF37</f>
      </c>
      <c r="CG66" s="36">
        <f>CG56-CG9-CG8+CG33+CG60-CG61-CG62+CG12+CG13+CG14+CG15+CG22-CG36+CG37</f>
      </c>
      <c r="CH66" s="36">
        <f>CH56-CH9-CH8+CH33+CH60-CH61-CH62+CH12+CH13+CH14+CH15+CH22-CH36+CH37</f>
      </c>
    </row>
    <row r="67" spans="1:86" s="35" customFormat="1" x14ac:dyDescent="0.25">
      <c r="A67" s="35" t="s">
        <v>109</v>
      </c>
      <c r="B67" s="36">
        <f>SUM(C67:CH67)</f>
      </c>
      <c r="C67" s="36">
        <f>C29-(C3+C4+C5)+C60-C61+C12+C13+C14+C15+C22</f>
      </c>
      <c r="D67" s="36">
        <f>D29-(D3+D4+D5)+D60-D61+D12+D13+D14+D15+D22</f>
      </c>
      <c r="E67" s="36">
        <f>E29-(E3+E4+E5)+E60-E61+E12+E13+E14+E15+E22</f>
      </c>
      <c r="F67" s="36">
        <f>F29-(F3+F4+F5)+F60-F61+F12+F13+F14+F15+F22</f>
      </c>
      <c r="G67" s="36">
        <f>G29-(G3+G4+G5)+G60-G61+G12+G13+G14+G15+G22</f>
      </c>
      <c r="H67" s="36">
        <f>H29-(H3+H4+H5)+H60-H61+H12+H13+H14+H15+H22</f>
      </c>
      <c r="I67" s="36">
        <f>I29-(I3+I4+I5)+I60-I61+I12+I13+I14+I15+I22</f>
      </c>
      <c r="J67" s="36">
        <f>J29-(J3+J4+J5)+J60-J61+J12+J13+J14+J15+J22</f>
      </c>
      <c r="K67" s="36">
        <f>K29-(K3+K4+K5)+K60-K61+K12+K13+K14+K15+K22</f>
      </c>
      <c r="L67" s="36">
        <f>L29-(L3+L4+L5)+L60-L61+L12+L13+L14+L15+L22</f>
      </c>
      <c r="M67" s="36">
        <f>M29-(M3+M4+M5)+M60-M61+M12+M13+M14+M15+M22</f>
      </c>
      <c r="N67" s="36">
        <f>N29-(N3+N4+N5)+N60-N61+N12+N13+N14+N15+N22</f>
      </c>
      <c r="O67" s="36">
        <f>O29-(O3+O4+O5)+O60-O61+O12+O13+O14+O15+O22</f>
      </c>
      <c r="P67" s="36">
        <f>P29-(P3+P4+P5)+P60-P61+P12+P13+P14+P15+P22</f>
      </c>
      <c r="Q67" s="36">
        <f>Q29-(Q3+Q4+Q5)+Q60-Q61+Q12+Q13+Q14+Q15+Q22</f>
      </c>
      <c r="R67" s="36">
        <f>R29-(R3+R4+R5)+R60-R61+R12+R13+R14+R15+R22</f>
      </c>
      <c r="S67" s="36">
        <f>S29-(S3+S4+S5)+S60-S61+S12+S13+S14+S15+S22</f>
      </c>
      <c r="T67" s="36">
        <f>T29-(T3+T4+T5)+T60-T61+T12+T13+T14+T15+T22</f>
      </c>
      <c r="U67" s="36">
        <f>U29-(U3+U4+U5)+U60-U61+U12+U13+U14+U15+U22</f>
      </c>
      <c r="V67" s="36">
        <f>V29-(V3+V4+V5)+V60-V61+V12+V13+V14+V15+V22</f>
      </c>
      <c r="W67" s="36">
        <f>W29-(W3+W4+W5)+W60-W61+W12+W13+W14+W15+W22</f>
      </c>
      <c r="X67" s="36">
        <f>X29-(X3+X4+X5)+X60-X61+X12+X13+X14+X15+X22</f>
      </c>
      <c r="Y67" s="36">
        <f>Y29-(Y3+Y4+Y5)+Y60-Y61+Y12+Y13+Y14+Y15+Y22</f>
      </c>
      <c r="Z67" s="36">
        <f>Z29-(Z3+Z4+Z5)+Z60-Z61+Z12+Z13+Z14+Z15+Z22</f>
      </c>
      <c r="AA67" s="36">
        <f>AA29-(AA3+AA4+AA5)+AA60-AA61+AA12+AA13+AA14+AA15+AA22</f>
      </c>
      <c r="AB67" s="36">
        <f>AB29-(AB3+AB4+AB5)+AB60-AB61+AB12+AB13+AB14+AB15+AB22</f>
      </c>
      <c r="AC67" s="36">
        <f>AC29-(AC3+AC4+AC5)+AC60-AC61+AC12+AC13+AC14+AC15+AC22</f>
      </c>
      <c r="AD67" s="36">
        <f>AD29-(AD3+AD4+AD5)+AD60-AD61+AD12+AD13+AD14+AD15+AD22</f>
      </c>
      <c r="AE67" s="36">
        <f>AE29-(AE3+AE4+AE5)+AE60-AE61+AE12+AE13+AE14+AE15+AE22</f>
      </c>
      <c r="AF67" s="36">
        <f>AF29-(AF3+AF4+AF5)+AF60-AF61+AF12+AF13+AF14+AF15+AF22</f>
      </c>
      <c r="AG67" s="36">
        <f>AG29-(AG3+AG4+AG5)+AG60-AG61+AG12+AG13+AG14+AG15+AG22</f>
      </c>
      <c r="AH67" s="36">
        <f>AH29-(AH3+AH4+AH5)+AH60-AH61+AH12+AH13+AH14+AH15+AH22</f>
      </c>
      <c r="AI67" s="36">
        <f>AI29-(AI3+AI4+AI5)+AI60-AI61+AI12+AI13+AI14+AI15+AI22</f>
      </c>
      <c r="AJ67" s="36">
        <f>AJ29-(AJ3+AJ4+AJ5)+AJ60-AJ61+AJ12+AJ13+AJ14+AJ15+AJ22</f>
      </c>
      <c r="AK67" s="36">
        <f>AK29-(AK3+AK4+AK5)+AK60-AK61+AK12+AK13+AK14+AK15+AK22</f>
      </c>
      <c r="AL67" s="36">
        <f>AL29-(AL3+AL4+AL5)+AL60-AL61+AL12+AL13+AL14+AL15+AL22</f>
      </c>
      <c r="AM67" s="36">
        <f>AM29-(AM3+AM4+AM5)+AM60-AM61+AM12+AM13+AM14+AM15+AM22</f>
      </c>
      <c r="AN67" s="36">
        <f>AN29-(AN3+AN4+AN5)+AN60-AN61+AN12+AN13+AN14+AN15+AN22</f>
      </c>
      <c r="AO67" s="36">
        <f>AO29-(AO3+AO4+AO5)+AO60-AO61+AO12+AO13+AO14+AO15+AO22</f>
      </c>
      <c r="AP67" s="36">
        <f>AP29-(AP3+AP4+AP5)+AP60-AP61+AP12+AP13+AP14+AP15+AP22</f>
      </c>
      <c r="AQ67" s="36">
        <f>AQ29-(AQ3+AQ4+AQ5)+AQ60-AQ61+AQ12+AQ13+AQ14+AQ15+AQ22</f>
      </c>
      <c r="AR67" s="36">
        <f>AR29-(AR3+AR4+AR5)+AR60-AR61+AR12+AR13+AR14+AR15+AR22</f>
      </c>
      <c r="AS67" s="36">
        <f>AS29-(AS3+AS4+AS5)+AS60-AS61+AS12+AS13+AS14+AS15+AS22</f>
      </c>
      <c r="AT67" s="36">
        <f>AT29-(AT3+AT4+AT5)+AT60-AT61+AT12+AT13+AT14+AT15+AT22</f>
      </c>
      <c r="AU67" s="36">
        <f>AU29-(AU3+AU4+AU5)+AU60-AU61+AU12+AU13+AU14+AU15+AU22</f>
      </c>
      <c r="AV67" s="36">
        <f>AV29-(AV3+AV4+AV5)+AV60-AV61+AV12+AV13+AV14+AV15+AV22</f>
      </c>
      <c r="AW67" s="36">
        <f>AW29-(AW3+AW4+AW5)+AW60-AW61+AW12+AW13+AW14+AW15+AW22</f>
      </c>
      <c r="AX67" s="36">
        <f>AX29-(AX3+AX4+AX5)+AX60-AX61+AX12+AX13+AX14+AX15+AX22</f>
      </c>
      <c r="AY67" s="36">
        <f>AY29-(AY3+AY4+AY5)+AY60-AY61+AY12+AY13+AY14+AY15+AY22</f>
      </c>
      <c r="AZ67" s="36">
        <f>AZ29-(AZ3+AZ4+AZ5)+AZ60-AZ61+AZ12+AZ13+AZ14+AZ15+AZ22</f>
      </c>
      <c r="BA67" s="36">
        <f>BA29-(BA3+BA4+BA5)+BA60-BA61+BA12+BA13+BA14+BA15+BA22</f>
      </c>
      <c r="BB67" s="36">
        <f>BB29-(BB3+BB4+BB5)+BB60-BB61+BB12+BB13+BB14+BB15+BB22</f>
      </c>
      <c r="BC67" s="36">
        <f>BC29-(BC3+BC4+BC5)+BC60-BC61+BC12+BC13+BC14+BC15+BC22</f>
      </c>
      <c r="BD67" s="36">
        <f>BD29-(BD3+BD4+BD5)+BD60-BD61+BD12+BD13+BD14+BD15+BD22</f>
      </c>
      <c r="BE67" s="36">
        <f>BE29-(BE3+BE4+BE5)+BE60-BE61+BE12+BE13+BE14+BE15+BE22</f>
      </c>
      <c r="BF67" s="36">
        <f>BF29-(BF3+BF4+BF5)+BF60-BF61+BF12+BF13+BF14+BF15+BF22</f>
      </c>
      <c r="BG67" s="36">
        <f>BG29-(BG3+BG4+BG5)+BG60-BG61+BG12+BG13+BG14+BG15+BG22</f>
      </c>
      <c r="BH67" s="36">
        <f>BH29-(BH3+BH4+BH5)+BH60-BH61+BH12+BH13+BH14+BH15+BH22</f>
      </c>
      <c r="BI67" s="36">
        <f>BI29-(BI3+BI4+BI5)+BI60-BI61+BI12+BI13+BI14+BI15+BI22</f>
      </c>
      <c r="BJ67" s="36">
        <f>BJ29-(BJ3+BJ4+BJ5)+BJ60-BJ61+BJ12+BJ13+BJ14+BJ15+BJ22</f>
      </c>
      <c r="BK67" s="36">
        <f>BK29-(BK3+BK4+BK5)+BK60-BK61+BK12+BK13+BK14+BK15+BK22</f>
      </c>
      <c r="BL67" s="36">
        <f>BL29-(BL3+BL4+BL5)+BL60-BL61+BL12+BL13+BL14+BL15+BL22</f>
      </c>
      <c r="BM67" s="36">
        <f>BM29-(BM3+BM4+BM5)+BM60-BM61+BM12+BM13+BM14+BM15+BM22</f>
      </c>
      <c r="BN67" s="36">
        <f>BN29-(BN3+BN4+BN5)+BN60-BN61+BN12+BN13+BN14+BN15+BN22</f>
      </c>
      <c r="BO67" s="36">
        <f>BO29-(BO3+BO4+BO5)+BO60-BO61+BO12+BO13+BO14+BO15+BO22</f>
      </c>
      <c r="BP67" s="36">
        <f>BP29-(BP3+BP4+BP5)+BP60-BP61+BP12+BP13+BP14+BP15+BP22</f>
      </c>
      <c r="BQ67" s="36">
        <f>BQ29-(BQ3+BQ4+BQ5)+BQ60-BQ61+BQ12+BQ13+BQ14+BQ15+BQ22</f>
      </c>
      <c r="BR67" s="36">
        <f>BR29-(BR3+BR4+BR5)+BR60-BR61+BR12+BR13+BR14+BR15+BR22</f>
      </c>
      <c r="BS67" s="36">
        <f>BS29-(BS3+BS4+BS5)+BS60-BS61+BS12+BS13+BS14+BS15+BS22</f>
      </c>
      <c r="BT67" s="36">
        <f>BT29-(BT3+BT4+BT5)+BT60-BT61+BT12+BT13+BT14+BT15+BT22</f>
      </c>
      <c r="BU67" s="36">
        <f>BU29-(BU3+BU4+BU5)+BU60-BU61+BU12+BU13+BU14+BU15+BU22</f>
      </c>
      <c r="BV67" s="36">
        <f>BV29-(BV3+BV4+BV5)+BV60-BV61+BV12+BV13+BV14+BV15+BV22</f>
      </c>
      <c r="BW67" s="36">
        <f>BW29-(BW3+BW4+BW5)+BW60-BW61+BW12+BW13+BW14+BW15+BW22</f>
      </c>
      <c r="BX67" s="36">
        <f>BX29-(BX3+BX4+BX5)+BX60-BX61+BX12+BX13+BX14+BX15+BX22</f>
      </c>
      <c r="BY67" s="36">
        <f>BY29-(BY3+BY4+BY5)+BY60-BY61+BY12+BY13+BY14+BY15+BY22</f>
      </c>
      <c r="BZ67" s="36">
        <f>BZ29-(BZ3+BZ4+BZ5)+BZ60-BZ61+BZ12+BZ13+BZ14+BZ15+BZ22</f>
      </c>
      <c r="CA67" s="36">
        <f>CA29-(CA3+CA4+CA5)+CA60-CA61+CA12+CA13+CA14+CA15+CA22</f>
      </c>
      <c r="CB67" s="36">
        <f>CB29-(CB3+CB4+CB5)+CB60-CB61+CB12+CB13+CB14+CB15+CB22</f>
      </c>
      <c r="CC67" s="36">
        <f>CC29-(CC3+CC4+CC5)+CC60-CC61+CC12+CC13+CC14+CC15+CC22</f>
      </c>
      <c r="CD67" s="36">
        <f>CD29-(CD3+CD4+CD5)+CD60-CD61+CD12+CD13+CD14+CD15+CD22</f>
      </c>
      <c r="CE67" s="36">
        <f>CE29-(CE3+CE4+CE5)+CE60-CE61+CE12+CE13+CE14+CE15+CE22</f>
      </c>
      <c r="CF67" s="36">
        <f>CF29-(CF3+CF4+CF5)+CF60-CF61+CF12+CF13+CF14+CF15+CF22</f>
      </c>
      <c r="CG67" s="36">
        <f>CG29-(CG3+CG4+CG5)+CG60-CG61+CG12+CG13+CG14+CG15+CG22</f>
      </c>
      <c r="CH67" s="36">
        <f>CH29-(CH3+CH4+CH5)+CH60-CH61+CH12+CH13+CH14+CH15+CH22</f>
      </c>
    </row>
    <row r="68" spans="1:86" x14ac:dyDescent="0.25">
      <c r="A68" t="s">
        <v>110</v>
      </c>
      <c r="B68" s="32">
        <f>CH68</f>
      </c>
      <c r="C68" s="32">
        <f>C66</f>
      </c>
      <c r="D68" s="32">
        <f>C68+D66</f>
      </c>
      <c r="E68" s="32">
        <f>D68+E66</f>
      </c>
      <c r="F68" s="32">
        <f>E68+F66</f>
      </c>
      <c r="G68" s="32">
        <f>F68+G66</f>
      </c>
      <c r="H68" s="32">
        <f>G68+H66</f>
      </c>
      <c r="I68" s="32">
        <f>H68+I66</f>
      </c>
      <c r="J68" s="32">
        <f>I68+J66</f>
      </c>
      <c r="K68" s="32">
        <f>J68+K66</f>
      </c>
      <c r="L68" s="32">
        <f>K68+L66</f>
      </c>
      <c r="M68" s="32">
        <f>L68+M66</f>
      </c>
      <c r="N68" s="32">
        <f>M68+N66</f>
      </c>
      <c r="O68" s="32">
        <f>N68+O66</f>
      </c>
      <c r="P68" s="32">
        <f>O68+P66</f>
      </c>
      <c r="Q68" s="32">
        <f>P68+Q66</f>
      </c>
      <c r="R68" s="32">
        <f>Q68+R66</f>
      </c>
      <c r="S68" s="32">
        <f>R68+S66</f>
      </c>
      <c r="T68" s="32">
        <f>S68+T66</f>
      </c>
      <c r="U68" s="32">
        <f>T68+U66</f>
      </c>
      <c r="V68" s="32">
        <f>U68+V66</f>
      </c>
      <c r="W68" s="32">
        <f>V68+W66</f>
      </c>
      <c r="X68" s="32">
        <f>W68+X66</f>
      </c>
      <c r="Y68" s="32">
        <f>X68+Y66</f>
      </c>
      <c r="Z68" s="32">
        <f>Y68+Z66</f>
      </c>
      <c r="AA68" s="32">
        <f>Z68+AA66</f>
      </c>
      <c r="AB68" s="32">
        <f>AA68+AB66</f>
      </c>
      <c r="AC68" s="32">
        <f>AB68+AC66</f>
      </c>
      <c r="AD68" s="32">
        <f>AC68+AD66</f>
      </c>
      <c r="AE68" s="32">
        <f>AD68+AE66</f>
      </c>
      <c r="AF68" s="32">
        <f>AE68+AF66</f>
      </c>
      <c r="AG68" s="32">
        <f>AF68+AG66</f>
      </c>
      <c r="AH68" s="32">
        <f>AG68+AH66</f>
      </c>
      <c r="AI68" s="32">
        <f>AH68+AI66</f>
      </c>
      <c r="AJ68" s="32">
        <f>AI68+AJ66</f>
      </c>
      <c r="AK68" s="32">
        <f>AJ68+AK66</f>
      </c>
      <c r="AL68" s="32">
        <f>AK68+AL66</f>
      </c>
      <c r="AM68" s="32">
        <f>AL68+AM66</f>
      </c>
      <c r="AN68" s="32">
        <f>AM68+AN66</f>
      </c>
      <c r="AO68" s="32">
        <f>AN68+AO66</f>
      </c>
      <c r="AP68" s="32">
        <f>AO68+AP66</f>
      </c>
      <c r="AQ68" s="32">
        <f>AP68+AQ66</f>
      </c>
      <c r="AR68" s="32">
        <f>AQ68+AR66</f>
      </c>
      <c r="AS68" s="32">
        <f>AR68+AS66</f>
      </c>
      <c r="AT68" s="32">
        <f>AS68+AT66</f>
      </c>
      <c r="AU68" s="32">
        <f>AT68+AU66</f>
      </c>
      <c r="AV68" s="32">
        <f>AU68+AV66</f>
      </c>
      <c r="AW68" s="32">
        <f>AV68+AW66</f>
      </c>
      <c r="AX68" s="32">
        <f>AW68+AX66</f>
      </c>
      <c r="AY68" s="32">
        <f>AX68+AY66</f>
      </c>
      <c r="AZ68" s="32">
        <f>AY68+AZ66</f>
      </c>
      <c r="BA68" s="32">
        <f>AZ68+BA66</f>
      </c>
      <c r="BB68" s="32">
        <f>BA68+BB66</f>
      </c>
      <c r="BC68" s="32">
        <f>BB68+BC66</f>
      </c>
      <c r="BD68" s="32">
        <f>BC68+BD66</f>
      </c>
      <c r="BE68" s="32">
        <f>BD68+BE66</f>
      </c>
      <c r="BF68" s="32">
        <f>BE68+BF66</f>
      </c>
      <c r="BG68" s="32">
        <f>BF68+BG66</f>
      </c>
      <c r="BH68" s="32">
        <f>BG68+BH66</f>
      </c>
      <c r="BI68" s="32">
        <f>BH68+BI66</f>
      </c>
      <c r="BJ68" s="32">
        <f>BI68+BJ66</f>
      </c>
      <c r="BK68" s="32">
        <f>BJ68+BK66</f>
      </c>
      <c r="BL68" s="32">
        <f>BK68+BL66</f>
      </c>
      <c r="BM68" s="32">
        <f>BL68+BM66</f>
      </c>
      <c r="BN68" s="32">
        <f>BM68+BN66</f>
      </c>
      <c r="BO68" s="32">
        <f>BN68+BO66</f>
      </c>
      <c r="BP68" s="32">
        <f>BO68+BP66</f>
      </c>
      <c r="BQ68" s="32">
        <f>BP68+BQ66</f>
      </c>
      <c r="BR68" s="32">
        <f>BQ68+BR66</f>
      </c>
      <c r="BS68" s="32">
        <f>BR68+BS66</f>
      </c>
      <c r="BT68" s="32">
        <f>BS68+BT66</f>
      </c>
      <c r="BU68" s="32">
        <f>BT68+BU66</f>
      </c>
      <c r="BV68" s="32">
        <f>BU68+BV66</f>
      </c>
      <c r="BW68" s="32">
        <f>BV68+BW66</f>
      </c>
      <c r="BX68" s="32">
        <f>BW68+BX66</f>
      </c>
      <c r="BY68" s="32">
        <f>BX68+BY66</f>
      </c>
      <c r="BZ68" s="32">
        <f>BY68+BZ66</f>
      </c>
      <c r="CA68" s="32">
        <f>BZ68+CA66</f>
      </c>
      <c r="CB68" s="32">
        <f>CA68+CB66</f>
      </c>
      <c r="CC68" s="32">
        <f>CB68+CC66</f>
      </c>
      <c r="CD68" s="32">
        <f>CC68+CD66</f>
      </c>
      <c r="CE68" s="32">
        <f>CD68+CE66</f>
      </c>
      <c r="CF68" s="32">
        <f>CE68+CF66</f>
      </c>
      <c r="CG68" s="32">
        <f>CF68+CG66</f>
      </c>
      <c r="CH68" s="32">
        <f>CG68+CH66</f>
      </c>
    </row>
  </sheetData>
  <mergeCells count="10">
    <mergeCell ref="A2:B2"/>
    <mergeCell ref="A11:B11"/>
    <mergeCell ref="A18:B18"/>
    <mergeCell ref="A27:B27"/>
    <mergeCell ref="A32:B32"/>
    <mergeCell ref="A40:B40"/>
    <mergeCell ref="A45:B45"/>
    <mergeCell ref="A50:B50"/>
    <mergeCell ref="A59:B59"/>
    <mergeCell ref="A65:B65"/>
  </mergeCells>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H8"/>
  <sheetViews>
    <sheetView workbookViewId="0" showGridLines="0">
      <pane xSplit="2" ySplit="1" topLeftCell="C2" activePane="bottomRight" state="frozen"/>
      <selection pane="bottomRight"/>
    </sheetView>
  </sheetViews>
  <sheetFormatPr defaultRowHeight="15" outlineLevelRow="0" outlineLevelCol="0" x14ac:dyDescent="55"/>
  <cols>
    <col min="1" max="1" width="35" customWidth="1"/>
    <col min="2" max="2" width="16" customWidth="1"/>
    <col min="3" max="86" width="13" customWidth="1"/>
  </cols>
  <sheetData>
    <row r="1" ht="28" customHeight="1" spans="1:86" s="30" customFormat="1" x14ac:dyDescent="0.25">
      <c r="A1" s="30" t="s">
        <v>241</v>
      </c>
      <c r="B1" s="30" t="s">
        <v>242</v>
      </c>
      <c r="C1" s="30" t="s">
        <v>139</v>
      </c>
      <c r="D1" s="30" t="s">
        <v>140</v>
      </c>
      <c r="E1" s="30" t="s">
        <v>141</v>
      </c>
      <c r="F1" s="30" t="s">
        <v>142</v>
      </c>
      <c r="G1" s="30" t="s">
        <v>143</v>
      </c>
      <c r="H1" s="30" t="s">
        <v>144</v>
      </c>
      <c r="I1" s="30" t="s">
        <v>145</v>
      </c>
      <c r="J1" s="30" t="s">
        <v>146</v>
      </c>
      <c r="K1" s="30" t="s">
        <v>147</v>
      </c>
      <c r="L1" s="30" t="s">
        <v>148</v>
      </c>
      <c r="M1" s="30" t="s">
        <v>149</v>
      </c>
      <c r="N1" s="30" t="s">
        <v>150</v>
      </c>
      <c r="O1" s="30" t="s">
        <v>151</v>
      </c>
      <c r="P1" s="30" t="s">
        <v>152</v>
      </c>
      <c r="Q1" s="30" t="s">
        <v>153</v>
      </c>
      <c r="R1" s="30" t="s">
        <v>154</v>
      </c>
      <c r="S1" s="30" t="s">
        <v>155</v>
      </c>
      <c r="T1" s="30" t="s">
        <v>156</v>
      </c>
      <c r="U1" s="30" t="s">
        <v>157</v>
      </c>
      <c r="V1" s="30" t="s">
        <v>158</v>
      </c>
      <c r="W1" s="30" t="s">
        <v>159</v>
      </c>
      <c r="X1" s="30" t="s">
        <v>160</v>
      </c>
      <c r="Y1" s="30" t="s">
        <v>161</v>
      </c>
      <c r="Z1" s="30" t="s">
        <v>162</v>
      </c>
      <c r="AA1" s="30" t="s">
        <v>163</v>
      </c>
      <c r="AB1" s="30" t="s">
        <v>164</v>
      </c>
      <c r="AC1" s="30" t="s">
        <v>165</v>
      </c>
      <c r="AD1" s="30" t="s">
        <v>166</v>
      </c>
      <c r="AE1" s="30" t="s">
        <v>167</v>
      </c>
      <c r="AF1" s="30" t="s">
        <v>168</v>
      </c>
      <c r="AG1" s="30" t="s">
        <v>169</v>
      </c>
      <c r="AH1" s="30" t="s">
        <v>170</v>
      </c>
      <c r="AI1" s="30" t="s">
        <v>171</v>
      </c>
      <c r="AJ1" s="30" t="s">
        <v>172</v>
      </c>
      <c r="AK1" s="30" t="s">
        <v>173</v>
      </c>
      <c r="AL1" s="30" t="s">
        <v>174</v>
      </c>
      <c r="AM1" s="30" t="s">
        <v>175</v>
      </c>
      <c r="AN1" s="30" t="s">
        <v>176</v>
      </c>
      <c r="AO1" s="30" t="s">
        <v>177</v>
      </c>
      <c r="AP1" s="30" t="s">
        <v>178</v>
      </c>
      <c r="AQ1" s="30" t="s">
        <v>179</v>
      </c>
      <c r="AR1" s="30" t="s">
        <v>180</v>
      </c>
      <c r="AS1" s="30" t="s">
        <v>181</v>
      </c>
      <c r="AT1" s="30" t="s">
        <v>182</v>
      </c>
      <c r="AU1" s="30" t="s">
        <v>183</v>
      </c>
      <c r="AV1" s="30" t="s">
        <v>184</v>
      </c>
      <c r="AW1" s="30" t="s">
        <v>185</v>
      </c>
      <c r="AX1" s="30" t="s">
        <v>186</v>
      </c>
      <c r="AY1" s="30" t="s">
        <v>187</v>
      </c>
      <c r="AZ1" s="30" t="s">
        <v>188</v>
      </c>
      <c r="BA1" s="30" t="s">
        <v>189</v>
      </c>
      <c r="BB1" s="30" t="s">
        <v>190</v>
      </c>
      <c r="BC1" s="30" t="s">
        <v>191</v>
      </c>
      <c r="BD1" s="30" t="s">
        <v>192</v>
      </c>
      <c r="BE1" s="30" t="s">
        <v>193</v>
      </c>
      <c r="BF1" s="30" t="s">
        <v>194</v>
      </c>
      <c r="BG1" s="30" t="s">
        <v>195</v>
      </c>
      <c r="BH1" s="30" t="s">
        <v>196</v>
      </c>
      <c r="BI1" s="30" t="s">
        <v>197</v>
      </c>
      <c r="BJ1" s="30" t="s">
        <v>198</v>
      </c>
      <c r="BK1" s="30" t="s">
        <v>199</v>
      </c>
      <c r="BL1" s="30" t="s">
        <v>200</v>
      </c>
      <c r="BM1" s="30" t="s">
        <v>201</v>
      </c>
      <c r="BN1" s="30" t="s">
        <v>202</v>
      </c>
      <c r="BO1" s="30" t="s">
        <v>203</v>
      </c>
      <c r="BP1" s="30" t="s">
        <v>204</v>
      </c>
      <c r="BQ1" s="30" t="s">
        <v>205</v>
      </c>
      <c r="BR1" s="30" t="s">
        <v>206</v>
      </c>
      <c r="BS1" s="30" t="s">
        <v>207</v>
      </c>
      <c r="BT1" s="30" t="s">
        <v>208</v>
      </c>
      <c r="BU1" s="30" t="s">
        <v>209</v>
      </c>
      <c r="BV1" s="30" t="s">
        <v>210</v>
      </c>
      <c r="BW1" s="30" t="s">
        <v>211</v>
      </c>
      <c r="BX1" s="30" t="s">
        <v>212</v>
      </c>
      <c r="BY1" s="30" t="s">
        <v>213</v>
      </c>
      <c r="BZ1" s="30" t="s">
        <v>214</v>
      </c>
      <c r="CA1" s="30" t="s">
        <v>215</v>
      </c>
      <c r="CB1" s="30" t="s">
        <v>216</v>
      </c>
      <c r="CC1" s="30" t="s">
        <v>217</v>
      </c>
      <c r="CD1" s="30" t="s">
        <v>218</v>
      </c>
      <c r="CE1" s="30" t="s">
        <v>219</v>
      </c>
      <c r="CF1" s="30" t="s">
        <v>220</v>
      </c>
      <c r="CG1" s="30" t="s">
        <v>221</v>
      </c>
      <c r="CH1" s="30" t="s">
        <v>222</v>
      </c>
    </row>
    <row r="2" spans="1:86" s="33" customFormat="1" x14ac:dyDescent="0.25">
      <c r="A2" s="33" t="s">
        <v>243</v>
      </c>
      <c r="B2" s="34">
        <v>75000000</v>
      </c>
      <c r="C2" s="34">
        <f>$B2*'Timelines'!C2</f>
      </c>
      <c r="D2" s="34">
        <f>$B2*'Timelines'!D2</f>
      </c>
      <c r="E2" s="34">
        <f>$B2*'Timelines'!E2</f>
      </c>
      <c r="F2" s="34">
        <f>$B2*'Timelines'!F2</f>
      </c>
      <c r="G2" s="34">
        <f>$B2*'Timelines'!G2</f>
      </c>
      <c r="H2" s="34">
        <f>$B2*'Timelines'!H2</f>
      </c>
      <c r="I2" s="34">
        <f>$B2*'Timelines'!I2</f>
      </c>
      <c r="J2" s="34">
        <f>$B2*'Timelines'!J2</f>
      </c>
      <c r="K2" s="34">
        <f>$B2*'Timelines'!K2</f>
      </c>
      <c r="L2" s="34">
        <f>$B2*'Timelines'!L2</f>
      </c>
      <c r="M2" s="34">
        <f>$B2*'Timelines'!M2</f>
      </c>
      <c r="N2" s="34">
        <f>$B2*'Timelines'!N2</f>
      </c>
      <c r="O2" s="34">
        <f>$B2*'Timelines'!O2</f>
      </c>
      <c r="P2" s="34">
        <f>$B2*'Timelines'!P2</f>
      </c>
      <c r="Q2" s="34">
        <f>$B2*'Timelines'!Q2</f>
      </c>
      <c r="R2" s="34">
        <f>$B2*'Timelines'!R2</f>
      </c>
      <c r="S2" s="34">
        <f>$B2*'Timelines'!S2</f>
      </c>
      <c r="T2" s="34">
        <f>$B2*'Timelines'!T2</f>
      </c>
      <c r="U2" s="34">
        <f>$B2*'Timelines'!U2</f>
      </c>
      <c r="V2" s="34">
        <f>$B2*'Timelines'!V2</f>
      </c>
      <c r="W2" s="34">
        <f>$B2*'Timelines'!W2</f>
      </c>
      <c r="X2" s="34">
        <f>$B2*'Timelines'!X2</f>
      </c>
      <c r="Y2" s="34">
        <f>$B2*'Timelines'!Y2</f>
      </c>
      <c r="Z2" s="34">
        <f>$B2*'Timelines'!Z2</f>
      </c>
      <c r="AA2" s="34">
        <f>$B2*'Timelines'!AA2</f>
      </c>
      <c r="AB2" s="34">
        <f>$B2*'Timelines'!AB2</f>
      </c>
      <c r="AC2" s="34">
        <f>$B2*'Timelines'!AC2</f>
      </c>
      <c r="AD2" s="34">
        <f>$B2*'Timelines'!AD2</f>
      </c>
      <c r="AE2" s="34">
        <f>$B2*'Timelines'!AE2</f>
      </c>
      <c r="AF2" s="34">
        <f>$B2*'Timelines'!AF2</f>
      </c>
      <c r="AG2" s="34">
        <f>$B2*'Timelines'!AG2</f>
      </c>
      <c r="AH2" s="34">
        <f>$B2*'Timelines'!AH2</f>
      </c>
      <c r="AI2" s="34">
        <f>$B2*'Timelines'!AI2</f>
      </c>
      <c r="AJ2" s="34">
        <f>$B2*'Timelines'!AJ2</f>
      </c>
      <c r="AK2" s="34">
        <f>$B2*'Timelines'!AK2</f>
      </c>
      <c r="AL2" s="34">
        <f>$B2*'Timelines'!AL2</f>
      </c>
      <c r="AM2" s="34">
        <f>$B2*'Timelines'!AM2</f>
      </c>
      <c r="AN2" s="34">
        <f>$B2*'Timelines'!AN2</f>
      </c>
      <c r="AO2" s="34">
        <f>$B2*'Timelines'!AO2</f>
      </c>
      <c r="AP2" s="34">
        <f>$B2*'Timelines'!AP2</f>
      </c>
      <c r="AQ2" s="34">
        <f>$B2*'Timelines'!AQ2</f>
      </c>
      <c r="AR2" s="34">
        <f>$B2*'Timelines'!AR2</f>
      </c>
      <c r="AS2" s="34">
        <f>$B2*'Timelines'!AS2</f>
      </c>
      <c r="AT2" s="34">
        <f>$B2*'Timelines'!AT2</f>
      </c>
      <c r="AU2" s="34">
        <f>$B2*'Timelines'!AU2</f>
      </c>
      <c r="AV2" s="34">
        <f>$B2*'Timelines'!AV2</f>
      </c>
      <c r="AW2" s="34">
        <f>$B2*'Timelines'!AW2</f>
      </c>
      <c r="AX2" s="34">
        <f>$B2*'Timelines'!AX2</f>
      </c>
      <c r="AY2" s="34">
        <f>$B2*'Timelines'!AY2</f>
      </c>
      <c r="AZ2" s="34">
        <f>$B2*'Timelines'!AZ2</f>
      </c>
      <c r="BA2" s="34">
        <f>$B2*'Timelines'!BA2</f>
      </c>
      <c r="BB2" s="34">
        <f>$B2*'Timelines'!BB2</f>
      </c>
      <c r="BC2" s="34">
        <f>$B2*'Timelines'!BC2</f>
      </c>
      <c r="BD2" s="34">
        <f>$B2*'Timelines'!BD2</f>
      </c>
      <c r="BE2" s="34">
        <f>$B2*'Timelines'!BE2</f>
      </c>
      <c r="BF2" s="34">
        <f>$B2*'Timelines'!BF2</f>
      </c>
      <c r="BG2" s="34">
        <f>$B2*'Timelines'!BG2</f>
      </c>
      <c r="BH2" s="34">
        <f>$B2*'Timelines'!BH2</f>
      </c>
      <c r="BI2" s="34">
        <f>$B2*'Timelines'!BI2</f>
      </c>
      <c r="BJ2" s="34">
        <f>$B2*'Timelines'!BJ2</f>
      </c>
      <c r="BK2" s="34">
        <f>$B2*'Timelines'!BK2</f>
      </c>
      <c r="BL2" s="34">
        <f>$B2*'Timelines'!BL2</f>
      </c>
      <c r="BM2" s="34">
        <f>$B2*'Timelines'!BM2</f>
      </c>
      <c r="BN2" s="34">
        <f>$B2*'Timelines'!BN2</f>
      </c>
      <c r="BO2" s="34">
        <f>$B2*'Timelines'!BO2</f>
      </c>
      <c r="BP2" s="34">
        <f>$B2*'Timelines'!BP2</f>
      </c>
      <c r="BQ2" s="34">
        <f>$B2*'Timelines'!BQ2</f>
      </c>
      <c r="BR2" s="34">
        <f>$B2*'Timelines'!BR2</f>
      </c>
      <c r="BS2" s="34">
        <f>$B2*'Timelines'!BS2</f>
      </c>
      <c r="BT2" s="34">
        <f>$B2*'Timelines'!BT2</f>
      </c>
      <c r="BU2" s="34">
        <f>$B2*'Timelines'!BU2</f>
      </c>
      <c r="BV2" s="34">
        <f>$B2*'Timelines'!BV2</f>
      </c>
      <c r="BW2" s="34">
        <f>$B2*'Timelines'!BW2</f>
      </c>
      <c r="BX2" s="34">
        <f>$B2*'Timelines'!BX2</f>
      </c>
      <c r="BY2" s="34">
        <f>$B2*'Timelines'!BY2</f>
      </c>
      <c r="BZ2" s="34">
        <f>$B2*'Timelines'!BZ2</f>
      </c>
      <c r="CA2" s="34">
        <f>$B2*'Timelines'!CA2</f>
      </c>
      <c r="CB2" s="34">
        <f>$B2*'Timelines'!CB2</f>
      </c>
      <c r="CC2" s="34">
        <f>$B2*'Timelines'!CC2</f>
      </c>
      <c r="CD2" s="34">
        <f>$B2*'Timelines'!CD2</f>
      </c>
      <c r="CE2" s="34">
        <f>$B2*'Timelines'!CE2</f>
      </c>
      <c r="CF2" s="34">
        <f>$B2*'Timelines'!CF2</f>
      </c>
      <c r="CG2" s="34">
        <f>$B2*'Timelines'!CG2</f>
      </c>
      <c r="CH2" s="34">
        <f>$B2*'Timelines'!CH2</f>
      </c>
    </row>
    <row r="3" spans="1:86" x14ac:dyDescent="0.25">
      <c r="A3" t="s">
        <v>244</v>
      </c>
      <c r="B3" s="32">
        <v>3751000</v>
      </c>
      <c r="C3" s="32">
        <f>$B3*'Timelines'!C3</f>
      </c>
      <c r="D3" s="32">
        <f>$B3*'Timelines'!D3</f>
      </c>
      <c r="E3" s="32">
        <f>$B3*'Timelines'!E3</f>
      </c>
      <c r="F3" s="32">
        <f>$B3*'Timelines'!F3</f>
      </c>
      <c r="G3" s="32">
        <f>$B3*'Timelines'!G3</f>
      </c>
      <c r="H3" s="32">
        <f>$B3*'Timelines'!H3</f>
      </c>
      <c r="I3" s="32">
        <f>$B3*'Timelines'!I3</f>
      </c>
      <c r="J3" s="32">
        <f>$B3*'Timelines'!J3</f>
      </c>
      <c r="K3" s="32">
        <f>$B3*'Timelines'!K3</f>
      </c>
      <c r="L3" s="32">
        <f>$B3*'Timelines'!L3</f>
      </c>
      <c r="M3" s="32">
        <f>$B3*'Timelines'!M3</f>
      </c>
      <c r="N3" s="32">
        <f>$B3*'Timelines'!N3</f>
      </c>
      <c r="O3" s="32">
        <f>$B3*'Timelines'!O3</f>
      </c>
      <c r="P3" s="32">
        <f>$B3*'Timelines'!P3</f>
      </c>
      <c r="Q3" s="32">
        <f>$B3*'Timelines'!Q3</f>
      </c>
      <c r="R3" s="32">
        <f>$B3*'Timelines'!R3</f>
      </c>
      <c r="S3" s="32">
        <f>$B3*'Timelines'!S3</f>
      </c>
      <c r="T3" s="32">
        <f>$B3*'Timelines'!T3</f>
      </c>
      <c r="U3" s="32">
        <f>$B3*'Timelines'!U3</f>
      </c>
      <c r="V3" s="32">
        <f>$B3*'Timelines'!V3</f>
      </c>
      <c r="W3" s="32">
        <f>$B3*'Timelines'!W3</f>
      </c>
      <c r="X3" s="32">
        <f>$B3*'Timelines'!X3</f>
      </c>
      <c r="Y3" s="32">
        <f>$B3*'Timelines'!Y3</f>
      </c>
      <c r="Z3" s="32">
        <f>$B3*'Timelines'!Z3</f>
      </c>
      <c r="AA3" s="32">
        <f>$B3*'Timelines'!AA3</f>
      </c>
      <c r="AB3" s="32">
        <f>$B3*'Timelines'!AB3</f>
      </c>
      <c r="AC3" s="32">
        <f>$B3*'Timelines'!AC3</f>
      </c>
      <c r="AD3" s="32">
        <f>$B3*'Timelines'!AD3</f>
      </c>
      <c r="AE3" s="32">
        <f>$B3*'Timelines'!AE3</f>
      </c>
      <c r="AF3" s="32">
        <f>$B3*'Timelines'!AF3</f>
      </c>
      <c r="AG3" s="32">
        <f>$B3*'Timelines'!AG3</f>
      </c>
      <c r="AH3" s="32">
        <f>$B3*'Timelines'!AH3</f>
      </c>
      <c r="AI3" s="32">
        <f>$B3*'Timelines'!AI3</f>
      </c>
      <c r="AJ3" s="32">
        <f>$B3*'Timelines'!AJ3</f>
      </c>
      <c r="AK3" s="32">
        <f>$B3*'Timelines'!AK3</f>
      </c>
      <c r="AL3" s="32">
        <f>$B3*'Timelines'!AL3</f>
      </c>
      <c r="AM3" s="32">
        <f>$B3*'Timelines'!AM3</f>
      </c>
      <c r="AN3" s="32">
        <f>$B3*'Timelines'!AN3</f>
      </c>
      <c r="AO3" s="32">
        <f>$B3*'Timelines'!AO3</f>
      </c>
      <c r="AP3" s="32">
        <f>$B3*'Timelines'!AP3</f>
      </c>
      <c r="AQ3" s="32">
        <f>$B3*'Timelines'!AQ3</f>
      </c>
      <c r="AR3" s="32">
        <f>$B3*'Timelines'!AR3</f>
      </c>
      <c r="AS3" s="32">
        <f>$B3*'Timelines'!AS3</f>
      </c>
      <c r="AT3" s="32">
        <f>$B3*'Timelines'!AT3</f>
      </c>
      <c r="AU3" s="32">
        <f>$B3*'Timelines'!AU3</f>
      </c>
      <c r="AV3" s="32">
        <f>$B3*'Timelines'!AV3</f>
      </c>
      <c r="AW3" s="32">
        <f>$B3*'Timelines'!AW3</f>
      </c>
      <c r="AX3" s="32">
        <f>$B3*'Timelines'!AX3</f>
      </c>
      <c r="AY3" s="32">
        <f>$B3*'Timelines'!AY3</f>
      </c>
      <c r="AZ3" s="32">
        <f>$B3*'Timelines'!AZ3</f>
      </c>
      <c r="BA3" s="32">
        <f>$B3*'Timelines'!BA3</f>
      </c>
      <c r="BB3" s="32">
        <f>$B3*'Timelines'!BB3</f>
      </c>
      <c r="BC3" s="32">
        <f>$B3*'Timelines'!BC3</f>
      </c>
      <c r="BD3" s="32">
        <f>$B3*'Timelines'!BD3</f>
      </c>
      <c r="BE3" s="32">
        <f>$B3*'Timelines'!BE3</f>
      </c>
      <c r="BF3" s="32">
        <f>$B3*'Timelines'!BF3</f>
      </c>
      <c r="BG3" s="32">
        <f>$B3*'Timelines'!BG3</f>
      </c>
      <c r="BH3" s="32">
        <f>$B3*'Timelines'!BH3</f>
      </c>
      <c r="BI3" s="32">
        <f>$B3*'Timelines'!BI3</f>
      </c>
      <c r="BJ3" s="32">
        <f>$B3*'Timelines'!BJ3</f>
      </c>
      <c r="BK3" s="32">
        <f>$B3*'Timelines'!BK3</f>
      </c>
      <c r="BL3" s="32">
        <f>$B3*'Timelines'!BL3</f>
      </c>
      <c r="BM3" s="32">
        <f>$B3*'Timelines'!BM3</f>
      </c>
      <c r="BN3" s="32">
        <f>$B3*'Timelines'!BN3</f>
      </c>
      <c r="BO3" s="32">
        <f>$B3*'Timelines'!BO3</f>
      </c>
      <c r="BP3" s="32">
        <f>$B3*'Timelines'!BP3</f>
      </c>
      <c r="BQ3" s="32">
        <f>$B3*'Timelines'!BQ3</f>
      </c>
      <c r="BR3" s="32">
        <f>$B3*'Timelines'!BR3</f>
      </c>
      <c r="BS3" s="32">
        <f>$B3*'Timelines'!BS3</f>
      </c>
      <c r="BT3" s="32">
        <f>$B3*'Timelines'!BT3</f>
      </c>
      <c r="BU3" s="32">
        <f>$B3*'Timelines'!BU3</f>
      </c>
      <c r="BV3" s="32">
        <f>$B3*'Timelines'!BV3</f>
      </c>
      <c r="BW3" s="32">
        <f>$B3*'Timelines'!BW3</f>
      </c>
      <c r="BX3" s="32">
        <f>$B3*'Timelines'!BX3</f>
      </c>
      <c r="BY3" s="32">
        <f>$B3*'Timelines'!BY3</f>
      </c>
      <c r="BZ3" s="32">
        <f>$B3*'Timelines'!BZ3</f>
      </c>
      <c r="CA3" s="32">
        <f>$B3*'Timelines'!CA3</f>
      </c>
      <c r="CB3" s="32">
        <f>$B3*'Timelines'!CB3</f>
      </c>
      <c r="CC3" s="32">
        <f>$B3*'Timelines'!CC3</f>
      </c>
      <c r="CD3" s="32">
        <f>$B3*'Timelines'!CD3</f>
      </c>
      <c r="CE3" s="32">
        <f>$B3*'Timelines'!CE3</f>
      </c>
      <c r="CF3" s="32">
        <f>$B3*'Timelines'!CF3</f>
      </c>
      <c r="CG3" s="32">
        <f>$B3*'Timelines'!CG3</f>
      </c>
      <c r="CH3" s="32">
        <f>$B3*'Timelines'!CH3</f>
      </c>
    </row>
    <row r="4" spans="1:86" s="33" customFormat="1" x14ac:dyDescent="0.25">
      <c r="A4" s="33" t="s">
        <v>245</v>
      </c>
      <c r="B4" s="34">
        <v>0</v>
      </c>
      <c r="C4" s="34">
        <f>$B4*'Timelines'!C4</f>
      </c>
      <c r="D4" s="34">
        <f>$B4*'Timelines'!D4</f>
      </c>
      <c r="E4" s="34">
        <f>$B4*'Timelines'!E4</f>
      </c>
      <c r="F4" s="34">
        <f>$B4*'Timelines'!F4</f>
      </c>
      <c r="G4" s="34">
        <f>$B4*'Timelines'!G4</f>
      </c>
      <c r="H4" s="34">
        <f>$B4*'Timelines'!H4</f>
      </c>
      <c r="I4" s="34">
        <f>$B4*'Timelines'!I4</f>
      </c>
      <c r="J4" s="34">
        <f>$B4*'Timelines'!J4</f>
      </c>
      <c r="K4" s="34">
        <f>$B4*'Timelines'!K4</f>
      </c>
      <c r="L4" s="34">
        <f>$B4*'Timelines'!L4</f>
      </c>
      <c r="M4" s="34">
        <f>$B4*'Timelines'!M4</f>
      </c>
      <c r="N4" s="34">
        <f>$B4*'Timelines'!N4</f>
      </c>
      <c r="O4" s="34">
        <f>$B4*'Timelines'!O4</f>
      </c>
      <c r="P4" s="34">
        <f>$B4*'Timelines'!P4</f>
      </c>
      <c r="Q4" s="34">
        <f>$B4*'Timelines'!Q4</f>
      </c>
      <c r="R4" s="34">
        <f>$B4*'Timelines'!R4</f>
      </c>
      <c r="S4" s="34">
        <f>$B4*'Timelines'!S4</f>
      </c>
      <c r="T4" s="34">
        <f>$B4*'Timelines'!T4</f>
      </c>
      <c r="U4" s="34">
        <f>$B4*'Timelines'!U4</f>
      </c>
      <c r="V4" s="34">
        <f>$B4*'Timelines'!V4</f>
      </c>
      <c r="W4" s="34">
        <f>$B4*'Timelines'!W4</f>
      </c>
      <c r="X4" s="34">
        <f>$B4*'Timelines'!X4</f>
      </c>
      <c r="Y4" s="34">
        <f>$B4*'Timelines'!Y4</f>
      </c>
      <c r="Z4" s="34">
        <f>$B4*'Timelines'!Z4</f>
      </c>
      <c r="AA4" s="34">
        <f>$B4*'Timelines'!AA4</f>
      </c>
      <c r="AB4" s="34">
        <f>$B4*'Timelines'!AB4</f>
      </c>
      <c r="AC4" s="34">
        <f>$B4*'Timelines'!AC4</f>
      </c>
      <c r="AD4" s="34">
        <f>$B4*'Timelines'!AD4</f>
      </c>
      <c r="AE4" s="34">
        <f>$B4*'Timelines'!AE4</f>
      </c>
      <c r="AF4" s="34">
        <f>$B4*'Timelines'!AF4</f>
      </c>
      <c r="AG4" s="34">
        <f>$B4*'Timelines'!AG4</f>
      </c>
      <c r="AH4" s="34">
        <f>$B4*'Timelines'!AH4</f>
      </c>
      <c r="AI4" s="34">
        <f>$B4*'Timelines'!AI4</f>
      </c>
      <c r="AJ4" s="34">
        <f>$B4*'Timelines'!AJ4</f>
      </c>
      <c r="AK4" s="34">
        <f>$B4*'Timelines'!AK4</f>
      </c>
      <c r="AL4" s="34">
        <f>$B4*'Timelines'!AL4</f>
      </c>
      <c r="AM4" s="34">
        <f>$B4*'Timelines'!AM4</f>
      </c>
      <c r="AN4" s="34">
        <f>$B4*'Timelines'!AN4</f>
      </c>
      <c r="AO4" s="34">
        <f>$B4*'Timelines'!AO4</f>
      </c>
      <c r="AP4" s="34">
        <f>$B4*'Timelines'!AP4</f>
      </c>
      <c r="AQ4" s="34">
        <f>$B4*'Timelines'!AQ4</f>
      </c>
      <c r="AR4" s="34">
        <f>$B4*'Timelines'!AR4</f>
      </c>
      <c r="AS4" s="34">
        <f>$B4*'Timelines'!AS4</f>
      </c>
      <c r="AT4" s="34">
        <f>$B4*'Timelines'!AT4</f>
      </c>
      <c r="AU4" s="34">
        <f>$B4*'Timelines'!AU4</f>
      </c>
      <c r="AV4" s="34">
        <f>$B4*'Timelines'!AV4</f>
      </c>
      <c r="AW4" s="34">
        <f>$B4*'Timelines'!AW4</f>
      </c>
      <c r="AX4" s="34">
        <f>$B4*'Timelines'!AX4</f>
      </c>
      <c r="AY4" s="34">
        <f>$B4*'Timelines'!AY4</f>
      </c>
      <c r="AZ4" s="34">
        <f>$B4*'Timelines'!AZ4</f>
      </c>
      <c r="BA4" s="34">
        <f>$B4*'Timelines'!BA4</f>
      </c>
      <c r="BB4" s="34">
        <f>$B4*'Timelines'!BB4</f>
      </c>
      <c r="BC4" s="34">
        <f>$B4*'Timelines'!BC4</f>
      </c>
      <c r="BD4" s="34">
        <f>$B4*'Timelines'!BD4</f>
      </c>
      <c r="BE4" s="34">
        <f>$B4*'Timelines'!BE4</f>
      </c>
      <c r="BF4" s="34">
        <f>$B4*'Timelines'!BF4</f>
      </c>
      <c r="BG4" s="34">
        <f>$B4*'Timelines'!BG4</f>
      </c>
      <c r="BH4" s="34">
        <f>$B4*'Timelines'!BH4</f>
      </c>
      <c r="BI4" s="34">
        <f>$B4*'Timelines'!BI4</f>
      </c>
      <c r="BJ4" s="34">
        <f>$B4*'Timelines'!BJ4</f>
      </c>
      <c r="BK4" s="34">
        <f>$B4*'Timelines'!BK4</f>
      </c>
      <c r="BL4" s="34">
        <f>$B4*'Timelines'!BL4</f>
      </c>
      <c r="BM4" s="34">
        <f>$B4*'Timelines'!BM4</f>
      </c>
      <c r="BN4" s="34">
        <f>$B4*'Timelines'!BN4</f>
      </c>
      <c r="BO4" s="34">
        <f>$B4*'Timelines'!BO4</f>
      </c>
      <c r="BP4" s="34">
        <f>$B4*'Timelines'!BP4</f>
      </c>
      <c r="BQ4" s="34">
        <f>$B4*'Timelines'!BQ4</f>
      </c>
      <c r="BR4" s="34">
        <f>$B4*'Timelines'!BR4</f>
      </c>
      <c r="BS4" s="34">
        <f>$B4*'Timelines'!BS4</f>
      </c>
      <c r="BT4" s="34">
        <f>$B4*'Timelines'!BT4</f>
      </c>
      <c r="BU4" s="34">
        <f>$B4*'Timelines'!BU4</f>
      </c>
      <c r="BV4" s="34">
        <f>$B4*'Timelines'!BV4</f>
      </c>
      <c r="BW4" s="34">
        <f>$B4*'Timelines'!BW4</f>
      </c>
      <c r="BX4" s="34">
        <f>$B4*'Timelines'!BX4</f>
      </c>
      <c r="BY4" s="34">
        <f>$B4*'Timelines'!BY4</f>
      </c>
      <c r="BZ4" s="34">
        <f>$B4*'Timelines'!BZ4</f>
      </c>
      <c r="CA4" s="34">
        <f>$B4*'Timelines'!CA4</f>
      </c>
      <c r="CB4" s="34">
        <f>$B4*'Timelines'!CB4</f>
      </c>
      <c r="CC4" s="34">
        <f>$B4*'Timelines'!CC4</f>
      </c>
      <c r="CD4" s="34">
        <f>$B4*'Timelines'!CD4</f>
      </c>
      <c r="CE4" s="34">
        <f>$B4*'Timelines'!CE4</f>
      </c>
      <c r="CF4" s="34">
        <f>$B4*'Timelines'!CF4</f>
      </c>
      <c r="CG4" s="34">
        <f>$B4*'Timelines'!CG4</f>
      </c>
      <c r="CH4" s="34">
        <f>$B4*'Timelines'!CH4</f>
      </c>
    </row>
    <row r="5" spans="1:86" x14ac:dyDescent="0.25">
      <c r="A5" t="s">
        <v>246</v>
      </c>
      <c r="B5" s="32">
        <v>0</v>
      </c>
      <c r="C5" s="32">
        <f>$B5*'Timelines'!C5</f>
      </c>
      <c r="D5" s="32">
        <f>$B5*'Timelines'!D5</f>
      </c>
      <c r="E5" s="32">
        <f>$B5*'Timelines'!E5</f>
      </c>
      <c r="F5" s="32">
        <f>$B5*'Timelines'!F5</f>
      </c>
      <c r="G5" s="32">
        <f>$B5*'Timelines'!G5</f>
      </c>
      <c r="H5" s="32">
        <f>$B5*'Timelines'!H5</f>
      </c>
      <c r="I5" s="32">
        <f>$B5*'Timelines'!I5</f>
      </c>
      <c r="J5" s="32">
        <f>$B5*'Timelines'!J5</f>
      </c>
      <c r="K5" s="32">
        <f>$B5*'Timelines'!K5</f>
      </c>
      <c r="L5" s="32">
        <f>$B5*'Timelines'!L5</f>
      </c>
      <c r="M5" s="32">
        <f>$B5*'Timelines'!M5</f>
      </c>
      <c r="N5" s="32">
        <f>$B5*'Timelines'!N5</f>
      </c>
      <c r="O5" s="32">
        <f>$B5*'Timelines'!O5</f>
      </c>
      <c r="P5" s="32">
        <f>$B5*'Timelines'!P5</f>
      </c>
      <c r="Q5" s="32">
        <f>$B5*'Timelines'!Q5</f>
      </c>
      <c r="R5" s="32">
        <f>$B5*'Timelines'!R5</f>
      </c>
      <c r="S5" s="32">
        <f>$B5*'Timelines'!S5</f>
      </c>
      <c r="T5" s="32">
        <f>$B5*'Timelines'!T5</f>
      </c>
      <c r="U5" s="32">
        <f>$B5*'Timelines'!U5</f>
      </c>
      <c r="V5" s="32">
        <f>$B5*'Timelines'!V5</f>
      </c>
      <c r="W5" s="32">
        <f>$B5*'Timelines'!W5</f>
      </c>
      <c r="X5" s="32">
        <f>$B5*'Timelines'!X5</f>
      </c>
      <c r="Y5" s="32">
        <f>$B5*'Timelines'!Y5</f>
      </c>
      <c r="Z5" s="32">
        <f>$B5*'Timelines'!Z5</f>
      </c>
      <c r="AA5" s="32">
        <f>$B5*'Timelines'!AA5</f>
      </c>
      <c r="AB5" s="32">
        <f>$B5*'Timelines'!AB5</f>
      </c>
      <c r="AC5" s="32">
        <f>$B5*'Timelines'!AC5</f>
      </c>
      <c r="AD5" s="32">
        <f>$B5*'Timelines'!AD5</f>
      </c>
      <c r="AE5" s="32">
        <f>$B5*'Timelines'!AE5</f>
      </c>
      <c r="AF5" s="32">
        <f>$B5*'Timelines'!AF5</f>
      </c>
      <c r="AG5" s="32">
        <f>$B5*'Timelines'!AG5</f>
      </c>
      <c r="AH5" s="32">
        <f>$B5*'Timelines'!AH5</f>
      </c>
      <c r="AI5" s="32">
        <f>$B5*'Timelines'!AI5</f>
      </c>
      <c r="AJ5" s="32">
        <f>$B5*'Timelines'!AJ5</f>
      </c>
      <c r="AK5" s="32">
        <f>$B5*'Timelines'!AK5</f>
      </c>
      <c r="AL5" s="32">
        <f>$B5*'Timelines'!AL5</f>
      </c>
      <c r="AM5" s="32">
        <f>$B5*'Timelines'!AM5</f>
      </c>
      <c r="AN5" s="32">
        <f>$B5*'Timelines'!AN5</f>
      </c>
      <c r="AO5" s="32">
        <f>$B5*'Timelines'!AO5</f>
      </c>
      <c r="AP5" s="32">
        <f>$B5*'Timelines'!AP5</f>
      </c>
      <c r="AQ5" s="32">
        <f>$B5*'Timelines'!AQ5</f>
      </c>
      <c r="AR5" s="32">
        <f>$B5*'Timelines'!AR5</f>
      </c>
      <c r="AS5" s="32">
        <f>$B5*'Timelines'!AS5</f>
      </c>
      <c r="AT5" s="32">
        <f>$B5*'Timelines'!AT5</f>
      </c>
      <c r="AU5" s="32">
        <f>$B5*'Timelines'!AU5</f>
      </c>
      <c r="AV5" s="32">
        <f>$B5*'Timelines'!AV5</f>
      </c>
      <c r="AW5" s="32">
        <f>$B5*'Timelines'!AW5</f>
      </c>
      <c r="AX5" s="32">
        <f>$B5*'Timelines'!AX5</f>
      </c>
      <c r="AY5" s="32">
        <f>$B5*'Timelines'!AY5</f>
      </c>
      <c r="AZ5" s="32">
        <f>$B5*'Timelines'!AZ5</f>
      </c>
      <c r="BA5" s="32">
        <f>$B5*'Timelines'!BA5</f>
      </c>
      <c r="BB5" s="32">
        <f>$B5*'Timelines'!BB5</f>
      </c>
      <c r="BC5" s="32">
        <f>$B5*'Timelines'!BC5</f>
      </c>
      <c r="BD5" s="32">
        <f>$B5*'Timelines'!BD5</f>
      </c>
      <c r="BE5" s="32">
        <f>$B5*'Timelines'!BE5</f>
      </c>
      <c r="BF5" s="32">
        <f>$B5*'Timelines'!BF5</f>
      </c>
      <c r="BG5" s="32">
        <f>$B5*'Timelines'!BG5</f>
      </c>
      <c r="BH5" s="32">
        <f>$B5*'Timelines'!BH5</f>
      </c>
      <c r="BI5" s="32">
        <f>$B5*'Timelines'!BI5</f>
      </c>
      <c r="BJ5" s="32">
        <f>$B5*'Timelines'!BJ5</f>
      </c>
      <c r="BK5" s="32">
        <f>$B5*'Timelines'!BK5</f>
      </c>
      <c r="BL5" s="32">
        <f>$B5*'Timelines'!BL5</f>
      </c>
      <c r="BM5" s="32">
        <f>$B5*'Timelines'!BM5</f>
      </c>
      <c r="BN5" s="32">
        <f>$B5*'Timelines'!BN5</f>
      </c>
      <c r="BO5" s="32">
        <f>$B5*'Timelines'!BO5</f>
      </c>
      <c r="BP5" s="32">
        <f>$B5*'Timelines'!BP5</f>
      </c>
      <c r="BQ5" s="32">
        <f>$B5*'Timelines'!BQ5</f>
      </c>
      <c r="BR5" s="32">
        <f>$B5*'Timelines'!BR5</f>
      </c>
      <c r="BS5" s="32">
        <f>$B5*'Timelines'!BS5</f>
      </c>
      <c r="BT5" s="32">
        <f>$B5*'Timelines'!BT5</f>
      </c>
      <c r="BU5" s="32">
        <f>$B5*'Timelines'!BU5</f>
      </c>
      <c r="BV5" s="32">
        <f>$B5*'Timelines'!BV5</f>
      </c>
      <c r="BW5" s="32">
        <f>$B5*'Timelines'!BW5</f>
      </c>
      <c r="BX5" s="32">
        <f>$B5*'Timelines'!BX5</f>
      </c>
      <c r="BY5" s="32">
        <f>$B5*'Timelines'!BY5</f>
      </c>
      <c r="BZ5" s="32">
        <f>$B5*'Timelines'!BZ5</f>
      </c>
      <c r="CA5" s="32">
        <f>$B5*'Timelines'!CA5</f>
      </c>
      <c r="CB5" s="32">
        <f>$B5*'Timelines'!CB5</f>
      </c>
      <c r="CC5" s="32">
        <f>$B5*'Timelines'!CC5</f>
      </c>
      <c r="CD5" s="32">
        <f>$B5*'Timelines'!CD5</f>
      </c>
      <c r="CE5" s="32">
        <f>$B5*'Timelines'!CE5</f>
      </c>
      <c r="CF5" s="32">
        <f>$B5*'Timelines'!CF5</f>
      </c>
      <c r="CG5" s="32">
        <f>$B5*'Timelines'!CG5</f>
      </c>
      <c r="CH5" s="32">
        <f>$B5*'Timelines'!CH5</f>
      </c>
    </row>
    <row r="6" spans="1:86" s="33" customFormat="1" x14ac:dyDescent="0.25">
      <c r="A6" s="33" t="s">
        <v>247</v>
      </c>
      <c r="B6" s="34">
        <v>0</v>
      </c>
      <c r="C6" s="34">
        <f>$B6*'Timelines'!C6</f>
      </c>
      <c r="D6" s="34">
        <f>$B6*'Timelines'!D6</f>
      </c>
      <c r="E6" s="34">
        <f>$B6*'Timelines'!E6</f>
      </c>
      <c r="F6" s="34">
        <f>$B6*'Timelines'!F6</f>
      </c>
      <c r="G6" s="34">
        <f>$B6*'Timelines'!G6</f>
      </c>
      <c r="H6" s="34">
        <f>$B6*'Timelines'!H6</f>
      </c>
      <c r="I6" s="34">
        <f>$B6*'Timelines'!I6</f>
      </c>
      <c r="J6" s="34">
        <f>$B6*'Timelines'!J6</f>
      </c>
      <c r="K6" s="34">
        <f>$B6*'Timelines'!K6</f>
      </c>
      <c r="L6" s="34">
        <f>$B6*'Timelines'!L6</f>
      </c>
      <c r="M6" s="34">
        <f>$B6*'Timelines'!M6</f>
      </c>
      <c r="N6" s="34">
        <f>$B6*'Timelines'!N6</f>
      </c>
      <c r="O6" s="34">
        <f>$B6*'Timelines'!O6</f>
      </c>
      <c r="P6" s="34">
        <f>$B6*'Timelines'!P6</f>
      </c>
      <c r="Q6" s="34">
        <f>$B6*'Timelines'!Q6</f>
      </c>
      <c r="R6" s="34">
        <f>$B6*'Timelines'!R6</f>
      </c>
      <c r="S6" s="34">
        <f>$B6*'Timelines'!S6</f>
      </c>
      <c r="T6" s="34">
        <f>$B6*'Timelines'!T6</f>
      </c>
      <c r="U6" s="34">
        <f>$B6*'Timelines'!U6</f>
      </c>
      <c r="V6" s="34">
        <f>$B6*'Timelines'!V6</f>
      </c>
      <c r="W6" s="34">
        <f>$B6*'Timelines'!W6</f>
      </c>
      <c r="X6" s="34">
        <f>$B6*'Timelines'!X6</f>
      </c>
      <c r="Y6" s="34">
        <f>$B6*'Timelines'!Y6</f>
      </c>
      <c r="Z6" s="34">
        <f>$B6*'Timelines'!Z6</f>
      </c>
      <c r="AA6" s="34">
        <f>$B6*'Timelines'!AA6</f>
      </c>
      <c r="AB6" s="34">
        <f>$B6*'Timelines'!AB6</f>
      </c>
      <c r="AC6" s="34">
        <f>$B6*'Timelines'!AC6</f>
      </c>
      <c r="AD6" s="34">
        <f>$B6*'Timelines'!AD6</f>
      </c>
      <c r="AE6" s="34">
        <f>$B6*'Timelines'!AE6</f>
      </c>
      <c r="AF6" s="34">
        <f>$B6*'Timelines'!AF6</f>
      </c>
      <c r="AG6" s="34">
        <f>$B6*'Timelines'!AG6</f>
      </c>
      <c r="AH6" s="34">
        <f>$B6*'Timelines'!AH6</f>
      </c>
      <c r="AI6" s="34">
        <f>$B6*'Timelines'!AI6</f>
      </c>
      <c r="AJ6" s="34">
        <f>$B6*'Timelines'!AJ6</f>
      </c>
      <c r="AK6" s="34">
        <f>$B6*'Timelines'!AK6</f>
      </c>
      <c r="AL6" s="34">
        <f>$B6*'Timelines'!AL6</f>
      </c>
      <c r="AM6" s="34">
        <f>$B6*'Timelines'!AM6</f>
      </c>
      <c r="AN6" s="34">
        <f>$B6*'Timelines'!AN6</f>
      </c>
      <c r="AO6" s="34">
        <f>$B6*'Timelines'!AO6</f>
      </c>
      <c r="AP6" s="34">
        <f>$B6*'Timelines'!AP6</f>
      </c>
      <c r="AQ6" s="34">
        <f>$B6*'Timelines'!AQ6</f>
      </c>
      <c r="AR6" s="34">
        <f>$B6*'Timelines'!AR6</f>
      </c>
      <c r="AS6" s="34">
        <f>$B6*'Timelines'!AS6</f>
      </c>
      <c r="AT6" s="34">
        <f>$B6*'Timelines'!AT6</f>
      </c>
      <c r="AU6" s="34">
        <f>$B6*'Timelines'!AU6</f>
      </c>
      <c r="AV6" s="34">
        <f>$B6*'Timelines'!AV6</f>
      </c>
      <c r="AW6" s="34">
        <f>$B6*'Timelines'!AW6</f>
      </c>
      <c r="AX6" s="34">
        <f>$B6*'Timelines'!AX6</f>
      </c>
      <c r="AY6" s="34">
        <f>$B6*'Timelines'!AY6</f>
      </c>
      <c r="AZ6" s="34">
        <f>$B6*'Timelines'!AZ6</f>
      </c>
      <c r="BA6" s="34">
        <f>$B6*'Timelines'!BA6</f>
      </c>
      <c r="BB6" s="34">
        <f>$B6*'Timelines'!BB6</f>
      </c>
      <c r="BC6" s="34">
        <f>$B6*'Timelines'!BC6</f>
      </c>
      <c r="BD6" s="34">
        <f>$B6*'Timelines'!BD6</f>
      </c>
      <c r="BE6" s="34">
        <f>$B6*'Timelines'!BE6</f>
      </c>
      <c r="BF6" s="34">
        <f>$B6*'Timelines'!BF6</f>
      </c>
      <c r="BG6" s="34">
        <f>$B6*'Timelines'!BG6</f>
      </c>
      <c r="BH6" s="34">
        <f>$B6*'Timelines'!BH6</f>
      </c>
      <c r="BI6" s="34">
        <f>$B6*'Timelines'!BI6</f>
      </c>
      <c r="BJ6" s="34">
        <f>$B6*'Timelines'!BJ6</f>
      </c>
      <c r="BK6" s="34">
        <f>$B6*'Timelines'!BK6</f>
      </c>
      <c r="BL6" s="34">
        <f>$B6*'Timelines'!BL6</f>
      </c>
      <c r="BM6" s="34">
        <f>$B6*'Timelines'!BM6</f>
      </c>
      <c r="BN6" s="34">
        <f>$B6*'Timelines'!BN6</f>
      </c>
      <c r="BO6" s="34">
        <f>$B6*'Timelines'!BO6</f>
      </c>
      <c r="BP6" s="34">
        <f>$B6*'Timelines'!BP6</f>
      </c>
      <c r="BQ6" s="34">
        <f>$B6*'Timelines'!BQ6</f>
      </c>
      <c r="BR6" s="34">
        <f>$B6*'Timelines'!BR6</f>
      </c>
      <c r="BS6" s="34">
        <f>$B6*'Timelines'!BS6</f>
      </c>
      <c r="BT6" s="34">
        <f>$B6*'Timelines'!BT6</f>
      </c>
      <c r="BU6" s="34">
        <f>$B6*'Timelines'!BU6</f>
      </c>
      <c r="BV6" s="34">
        <f>$B6*'Timelines'!BV6</f>
      </c>
      <c r="BW6" s="34">
        <f>$B6*'Timelines'!BW6</f>
      </c>
      <c r="BX6" s="34">
        <f>$B6*'Timelines'!BX6</f>
      </c>
      <c r="BY6" s="34">
        <f>$B6*'Timelines'!BY6</f>
      </c>
      <c r="BZ6" s="34">
        <f>$B6*'Timelines'!BZ6</f>
      </c>
      <c r="CA6" s="34">
        <f>$B6*'Timelines'!CA6</f>
      </c>
      <c r="CB6" s="34">
        <f>$B6*'Timelines'!CB6</f>
      </c>
      <c r="CC6" s="34">
        <f>$B6*'Timelines'!CC6</f>
      </c>
      <c r="CD6" s="34">
        <f>$B6*'Timelines'!CD6</f>
      </c>
      <c r="CE6" s="34">
        <f>$B6*'Timelines'!CE6</f>
      </c>
      <c r="CF6" s="34">
        <f>$B6*'Timelines'!CF6</f>
      </c>
      <c r="CG6" s="34">
        <f>$B6*'Timelines'!CG6</f>
      </c>
      <c r="CH6" s="34">
        <f>$B6*'Timelines'!CH6</f>
      </c>
    </row>
    <row r="7" spans="1:86" x14ac:dyDescent="0.25">
      <c r="A7" t="s">
        <v>248</v>
      </c>
      <c r="B7" s="32">
        <v>20000</v>
      </c>
      <c r="C7" s="32">
        <f>$B7*'Timelines'!C7</f>
      </c>
      <c r="D7" s="32">
        <f>$B7*'Timelines'!D7</f>
      </c>
      <c r="E7" s="32">
        <f>$B7*'Timelines'!E7</f>
      </c>
      <c r="F7" s="32">
        <f>$B7*'Timelines'!F7</f>
      </c>
      <c r="G7" s="32">
        <f>$B7*'Timelines'!G7</f>
      </c>
      <c r="H7" s="32">
        <f>$B7*'Timelines'!H7</f>
      </c>
      <c r="I7" s="32">
        <f>$B7*'Timelines'!I7</f>
      </c>
      <c r="J7" s="32">
        <f>$B7*'Timelines'!J7</f>
      </c>
      <c r="K7" s="32">
        <f>$B7*'Timelines'!K7</f>
      </c>
      <c r="L7" s="32">
        <f>$B7*'Timelines'!L7</f>
      </c>
      <c r="M7" s="32">
        <f>$B7*'Timelines'!M7</f>
      </c>
      <c r="N7" s="32">
        <f>$B7*'Timelines'!N7</f>
      </c>
      <c r="O7" s="32">
        <f>$B7*'Timelines'!O7</f>
      </c>
      <c r="P7" s="32">
        <f>$B7*'Timelines'!P7</f>
      </c>
      <c r="Q7" s="32">
        <f>$B7*'Timelines'!Q7</f>
      </c>
      <c r="R7" s="32">
        <f>$B7*'Timelines'!R7</f>
      </c>
      <c r="S7" s="32">
        <f>$B7*'Timelines'!S7</f>
      </c>
      <c r="T7" s="32">
        <f>$B7*'Timelines'!T7</f>
      </c>
      <c r="U7" s="32">
        <f>$B7*'Timelines'!U7</f>
      </c>
      <c r="V7" s="32">
        <f>$B7*'Timelines'!V7</f>
      </c>
      <c r="W7" s="32">
        <f>$B7*'Timelines'!W7</f>
      </c>
      <c r="X7" s="32">
        <f>$B7*'Timelines'!X7</f>
      </c>
      <c r="Y7" s="32">
        <f>$B7*'Timelines'!Y7</f>
      </c>
      <c r="Z7" s="32">
        <f>$B7*'Timelines'!Z7</f>
      </c>
      <c r="AA7" s="32">
        <f>$B7*'Timelines'!AA7</f>
      </c>
      <c r="AB7" s="32">
        <f>$B7*'Timelines'!AB7</f>
      </c>
      <c r="AC7" s="32">
        <f>$B7*'Timelines'!AC7</f>
      </c>
      <c r="AD7" s="32">
        <f>$B7*'Timelines'!AD7</f>
      </c>
      <c r="AE7" s="32">
        <f>$B7*'Timelines'!AE7</f>
      </c>
      <c r="AF7" s="32">
        <f>$B7*'Timelines'!AF7</f>
      </c>
      <c r="AG7" s="32">
        <f>$B7*'Timelines'!AG7</f>
      </c>
      <c r="AH7" s="32">
        <f>$B7*'Timelines'!AH7</f>
      </c>
      <c r="AI7" s="32">
        <f>$B7*'Timelines'!AI7</f>
      </c>
      <c r="AJ7" s="32">
        <f>$B7*'Timelines'!AJ7</f>
      </c>
      <c r="AK7" s="32">
        <f>$B7*'Timelines'!AK7</f>
      </c>
      <c r="AL7" s="32">
        <f>$B7*'Timelines'!AL7</f>
      </c>
      <c r="AM7" s="32">
        <f>$B7*'Timelines'!AM7</f>
      </c>
      <c r="AN7" s="32">
        <f>$B7*'Timelines'!AN7</f>
      </c>
      <c r="AO7" s="32">
        <f>$B7*'Timelines'!AO7</f>
      </c>
      <c r="AP7" s="32">
        <f>$B7*'Timelines'!AP7</f>
      </c>
      <c r="AQ7" s="32">
        <f>$B7*'Timelines'!AQ7</f>
      </c>
      <c r="AR7" s="32">
        <f>$B7*'Timelines'!AR7</f>
      </c>
      <c r="AS7" s="32">
        <f>$B7*'Timelines'!AS7</f>
      </c>
      <c r="AT7" s="32">
        <f>$B7*'Timelines'!AT7</f>
      </c>
      <c r="AU7" s="32">
        <f>$B7*'Timelines'!AU7</f>
      </c>
      <c r="AV7" s="32">
        <f>$B7*'Timelines'!AV7</f>
      </c>
      <c r="AW7" s="32">
        <f>$B7*'Timelines'!AW7</f>
      </c>
      <c r="AX7" s="32">
        <f>$B7*'Timelines'!AX7</f>
      </c>
      <c r="AY7" s="32">
        <f>$B7*'Timelines'!AY7</f>
      </c>
      <c r="AZ7" s="32">
        <f>$B7*'Timelines'!AZ7</f>
      </c>
      <c r="BA7" s="32">
        <f>$B7*'Timelines'!BA7</f>
      </c>
      <c r="BB7" s="32">
        <f>$B7*'Timelines'!BB7</f>
      </c>
      <c r="BC7" s="32">
        <f>$B7*'Timelines'!BC7</f>
      </c>
      <c r="BD7" s="32">
        <f>$B7*'Timelines'!BD7</f>
      </c>
      <c r="BE7" s="32">
        <f>$B7*'Timelines'!BE7</f>
      </c>
      <c r="BF7" s="32">
        <f>$B7*'Timelines'!BF7</f>
      </c>
      <c r="BG7" s="32">
        <f>$B7*'Timelines'!BG7</f>
      </c>
      <c r="BH7" s="32">
        <f>$B7*'Timelines'!BH7</f>
      </c>
      <c r="BI7" s="32">
        <f>$B7*'Timelines'!BI7</f>
      </c>
      <c r="BJ7" s="32">
        <f>$B7*'Timelines'!BJ7</f>
      </c>
      <c r="BK7" s="32">
        <f>$B7*'Timelines'!BK7</f>
      </c>
      <c r="BL7" s="32">
        <f>$B7*'Timelines'!BL7</f>
      </c>
      <c r="BM7" s="32">
        <f>$B7*'Timelines'!BM7</f>
      </c>
      <c r="BN7" s="32">
        <f>$B7*'Timelines'!BN7</f>
      </c>
      <c r="BO7" s="32">
        <f>$B7*'Timelines'!BO7</f>
      </c>
      <c r="BP7" s="32">
        <f>$B7*'Timelines'!BP7</f>
      </c>
      <c r="BQ7" s="32">
        <f>$B7*'Timelines'!BQ7</f>
      </c>
      <c r="BR7" s="32">
        <f>$B7*'Timelines'!BR7</f>
      </c>
      <c r="BS7" s="32">
        <f>$B7*'Timelines'!BS7</f>
      </c>
      <c r="BT7" s="32">
        <f>$B7*'Timelines'!BT7</f>
      </c>
      <c r="BU7" s="32">
        <f>$B7*'Timelines'!BU7</f>
      </c>
      <c r="BV7" s="32">
        <f>$B7*'Timelines'!BV7</f>
      </c>
      <c r="BW7" s="32">
        <f>$B7*'Timelines'!BW7</f>
      </c>
      <c r="BX7" s="32">
        <f>$B7*'Timelines'!BX7</f>
      </c>
      <c r="BY7" s="32">
        <f>$B7*'Timelines'!BY7</f>
      </c>
      <c r="BZ7" s="32">
        <f>$B7*'Timelines'!BZ7</f>
      </c>
      <c r="CA7" s="32">
        <f>$B7*'Timelines'!CA7</f>
      </c>
      <c r="CB7" s="32">
        <f>$B7*'Timelines'!CB7</f>
      </c>
      <c r="CC7" s="32">
        <f>$B7*'Timelines'!CC7</f>
      </c>
      <c r="CD7" s="32">
        <f>$B7*'Timelines'!CD7</f>
      </c>
      <c r="CE7" s="32">
        <f>$B7*'Timelines'!CE7</f>
      </c>
      <c r="CF7" s="32">
        <f>$B7*'Timelines'!CF7</f>
      </c>
      <c r="CG7" s="32">
        <f>$B7*'Timelines'!CG7</f>
      </c>
      <c r="CH7" s="32">
        <f>$B7*'Timelines'!CH7</f>
      </c>
    </row>
    <row r="8" spans="1:86" s="35" customFormat="1" x14ac:dyDescent="0.25">
      <c r="A8" s="35" t="s">
        <v>249</v>
      </c>
      <c r="B8" s="36">
        <f>SUM(B2:B7)</f>
      </c>
      <c r="C8" s="36">
        <f>SUM(C2:C7)</f>
      </c>
      <c r="D8" s="36">
        <f>SUM(D2:D7)</f>
      </c>
      <c r="E8" s="36">
        <f>SUM(E2:E7)</f>
      </c>
      <c r="F8" s="36">
        <f>SUM(F2:F7)</f>
      </c>
      <c r="G8" s="36">
        <f>SUM(G2:G7)</f>
      </c>
      <c r="H8" s="36">
        <f>SUM(H2:H7)</f>
      </c>
      <c r="I8" s="36">
        <f>SUM(I2:I7)</f>
      </c>
      <c r="J8" s="36">
        <f>SUM(J2:J7)</f>
      </c>
      <c r="K8" s="36">
        <f>SUM(K2:K7)</f>
      </c>
      <c r="L8" s="36">
        <f>SUM(L2:L7)</f>
      </c>
      <c r="M8" s="36">
        <f>SUM(M2:M7)</f>
      </c>
      <c r="N8" s="36">
        <f>SUM(N2:N7)</f>
      </c>
      <c r="O8" s="36">
        <f>SUM(O2:O7)</f>
      </c>
      <c r="P8" s="36">
        <f>SUM(P2:P7)</f>
      </c>
      <c r="Q8" s="36">
        <f>SUM(Q2:Q7)</f>
      </c>
      <c r="R8" s="36">
        <f>SUM(R2:R7)</f>
      </c>
      <c r="S8" s="36">
        <f>SUM(S2:S7)</f>
      </c>
      <c r="T8" s="36">
        <f>SUM(T2:T7)</f>
      </c>
      <c r="U8" s="36">
        <f>SUM(U2:U7)</f>
      </c>
      <c r="V8" s="36">
        <f>SUM(V2:V7)</f>
      </c>
      <c r="W8" s="36">
        <f>SUM(W2:W7)</f>
      </c>
      <c r="X8" s="36">
        <f>SUM(X2:X7)</f>
      </c>
      <c r="Y8" s="36">
        <f>SUM(Y2:Y7)</f>
      </c>
      <c r="Z8" s="36">
        <f>SUM(Z2:Z7)</f>
      </c>
      <c r="AA8" s="36">
        <f>SUM(AA2:AA7)</f>
      </c>
      <c r="AB8" s="36">
        <f>SUM(AB2:AB7)</f>
      </c>
      <c r="AC8" s="36">
        <f>SUM(AC2:AC7)</f>
      </c>
      <c r="AD8" s="36">
        <f>SUM(AD2:AD7)</f>
      </c>
      <c r="AE8" s="36">
        <f>SUM(AE2:AE7)</f>
      </c>
      <c r="AF8" s="36">
        <f>SUM(AF2:AF7)</f>
      </c>
      <c r="AG8" s="36">
        <f>SUM(AG2:AG7)</f>
      </c>
      <c r="AH8" s="36">
        <f>SUM(AH2:AH7)</f>
      </c>
      <c r="AI8" s="36">
        <f>SUM(AI2:AI7)</f>
      </c>
      <c r="AJ8" s="36">
        <f>SUM(AJ2:AJ7)</f>
      </c>
      <c r="AK8" s="36">
        <f>SUM(AK2:AK7)</f>
      </c>
      <c r="AL8" s="36">
        <f>SUM(AL2:AL7)</f>
      </c>
      <c r="AM8" s="36">
        <f>SUM(AM2:AM7)</f>
      </c>
      <c r="AN8" s="36">
        <f>SUM(AN2:AN7)</f>
      </c>
      <c r="AO8" s="36">
        <f>SUM(AO2:AO7)</f>
      </c>
      <c r="AP8" s="36">
        <f>SUM(AP2:AP7)</f>
      </c>
      <c r="AQ8" s="36">
        <f>SUM(AQ2:AQ7)</f>
      </c>
      <c r="AR8" s="36">
        <f>SUM(AR2:AR7)</f>
      </c>
      <c r="AS8" s="36">
        <f>SUM(AS2:AS7)</f>
      </c>
      <c r="AT8" s="36">
        <f>SUM(AT2:AT7)</f>
      </c>
      <c r="AU8" s="36">
        <f>SUM(AU2:AU7)</f>
      </c>
      <c r="AV8" s="36">
        <f>SUM(AV2:AV7)</f>
      </c>
      <c r="AW8" s="36">
        <f>SUM(AW2:AW7)</f>
      </c>
      <c r="AX8" s="36">
        <f>SUM(AX2:AX7)</f>
      </c>
      <c r="AY8" s="36">
        <f>SUM(AY2:AY7)</f>
      </c>
      <c r="AZ8" s="36">
        <f>SUM(AZ2:AZ7)</f>
      </c>
      <c r="BA8" s="36">
        <f>SUM(BA2:BA7)</f>
      </c>
      <c r="BB8" s="36">
        <f>SUM(BB2:BB7)</f>
      </c>
      <c r="BC8" s="36">
        <f>SUM(BC2:BC7)</f>
      </c>
      <c r="BD8" s="36">
        <f>SUM(BD2:BD7)</f>
      </c>
      <c r="BE8" s="36">
        <f>SUM(BE2:BE7)</f>
      </c>
      <c r="BF8" s="36">
        <f>SUM(BF2:BF7)</f>
      </c>
      <c r="BG8" s="36">
        <f>SUM(BG2:BG7)</f>
      </c>
      <c r="BH8" s="36">
        <f>SUM(BH2:BH7)</f>
      </c>
      <c r="BI8" s="36">
        <f>SUM(BI2:BI7)</f>
      </c>
      <c r="BJ8" s="36">
        <f>SUM(BJ2:BJ7)</f>
      </c>
      <c r="BK8" s="36">
        <f>SUM(BK2:BK7)</f>
      </c>
      <c r="BL8" s="36">
        <f>SUM(BL2:BL7)</f>
      </c>
      <c r="BM8" s="36">
        <f>SUM(BM2:BM7)</f>
      </c>
      <c r="BN8" s="36">
        <f>SUM(BN2:BN7)</f>
      </c>
      <c r="BO8" s="36">
        <f>SUM(BO2:BO7)</f>
      </c>
      <c r="BP8" s="36">
        <f>SUM(BP2:BP7)</f>
      </c>
      <c r="BQ8" s="36">
        <f>SUM(BQ2:BQ7)</f>
      </c>
      <c r="BR8" s="36">
        <f>SUM(BR2:BR7)</f>
      </c>
      <c r="BS8" s="36">
        <f>SUM(BS2:BS7)</f>
      </c>
      <c r="BT8" s="36">
        <f>SUM(BT2:BT7)</f>
      </c>
      <c r="BU8" s="36">
        <f>SUM(BU2:BU7)</f>
      </c>
      <c r="BV8" s="36">
        <f>SUM(BV2:BV7)</f>
      </c>
      <c r="BW8" s="36">
        <f>SUM(BW2:BW7)</f>
      </c>
      <c r="BX8" s="36">
        <f>SUM(BX2:BX7)</f>
      </c>
      <c r="BY8" s="36">
        <f>SUM(BY2:BY7)</f>
      </c>
      <c r="BZ8" s="36">
        <f>SUM(BZ2:BZ7)</f>
      </c>
      <c r="CA8" s="36">
        <f>SUM(CA2:CA7)</f>
      </c>
      <c r="CB8" s="36">
        <f>SUM(CB2:CB7)</f>
      </c>
      <c r="CC8" s="36">
        <f>SUM(CC2:CC7)</f>
      </c>
      <c r="CD8" s="36">
        <f>SUM(CD2:CD7)</f>
      </c>
      <c r="CE8" s="36">
        <f>SUM(CE2:CE7)</f>
      </c>
      <c r="CF8" s="36">
        <f>SUM(CF2:CF7)</f>
      </c>
      <c r="CG8" s="36">
        <f>SUM(CG2:CG7)</f>
      </c>
      <c r="CH8" s="36">
        <f>SUM(CH2:CH7)</f>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J59"/>
  <sheetViews>
    <sheetView workbookViewId="0" showGridLines="0">
      <pane xSplit="4" ySplit="1" topLeftCell="E2" activePane="bottomRight" state="frozen"/>
      <selection pane="bottomRight"/>
    </sheetView>
  </sheetViews>
  <sheetFormatPr defaultRowHeight="15" outlineLevelRow="0" outlineLevelCol="0" x14ac:dyDescent="55"/>
  <cols>
    <col min="1" max="1" width="20" customWidth="1"/>
    <col min="2" max="2" width="14" customWidth="1"/>
    <col min="3" max="3" width="30" customWidth="1"/>
    <col min="4" max="4" width="16" customWidth="1"/>
    <col min="5" max="88" width="13" customWidth="1"/>
  </cols>
  <sheetData>
    <row r="1" ht="28" customHeight="1" spans="1:88" s="30" customFormat="1" x14ac:dyDescent="0.25">
      <c r="A1" s="30" t="s">
        <v>250</v>
      </c>
      <c r="B1" s="30" t="s">
        <v>251</v>
      </c>
      <c r="C1" s="30" t="s">
        <v>46</v>
      </c>
      <c r="D1" s="30" t="s">
        <v>242</v>
      </c>
      <c r="E1" s="30" t="s">
        <v>139</v>
      </c>
      <c r="F1" s="30" t="s">
        <v>140</v>
      </c>
      <c r="G1" s="30" t="s">
        <v>141</v>
      </c>
      <c r="H1" s="30" t="s">
        <v>142</v>
      </c>
      <c r="I1" s="30" t="s">
        <v>143</v>
      </c>
      <c r="J1" s="30" t="s">
        <v>144</v>
      </c>
      <c r="K1" s="30" t="s">
        <v>145</v>
      </c>
      <c r="L1" s="30" t="s">
        <v>146</v>
      </c>
      <c r="M1" s="30" t="s">
        <v>147</v>
      </c>
      <c r="N1" s="30" t="s">
        <v>148</v>
      </c>
      <c r="O1" s="30" t="s">
        <v>149</v>
      </c>
      <c r="P1" s="30" t="s">
        <v>150</v>
      </c>
      <c r="Q1" s="30" t="s">
        <v>151</v>
      </c>
      <c r="R1" s="30" t="s">
        <v>152</v>
      </c>
      <c r="S1" s="30" t="s">
        <v>153</v>
      </c>
      <c r="T1" s="30" t="s">
        <v>154</v>
      </c>
      <c r="U1" s="30" t="s">
        <v>155</v>
      </c>
      <c r="V1" s="30" t="s">
        <v>156</v>
      </c>
      <c r="W1" s="30" t="s">
        <v>157</v>
      </c>
      <c r="X1" s="30" t="s">
        <v>158</v>
      </c>
      <c r="Y1" s="30" t="s">
        <v>159</v>
      </c>
      <c r="Z1" s="30" t="s">
        <v>160</v>
      </c>
      <c r="AA1" s="30" t="s">
        <v>161</v>
      </c>
      <c r="AB1" s="30" t="s">
        <v>162</v>
      </c>
      <c r="AC1" s="30" t="s">
        <v>163</v>
      </c>
      <c r="AD1" s="30" t="s">
        <v>164</v>
      </c>
      <c r="AE1" s="30" t="s">
        <v>165</v>
      </c>
      <c r="AF1" s="30" t="s">
        <v>166</v>
      </c>
      <c r="AG1" s="30" t="s">
        <v>167</v>
      </c>
      <c r="AH1" s="30" t="s">
        <v>168</v>
      </c>
      <c r="AI1" s="30" t="s">
        <v>169</v>
      </c>
      <c r="AJ1" s="30" t="s">
        <v>170</v>
      </c>
      <c r="AK1" s="30" t="s">
        <v>171</v>
      </c>
      <c r="AL1" s="30" t="s">
        <v>172</v>
      </c>
      <c r="AM1" s="30" t="s">
        <v>173</v>
      </c>
      <c r="AN1" s="30" t="s">
        <v>174</v>
      </c>
      <c r="AO1" s="30" t="s">
        <v>175</v>
      </c>
      <c r="AP1" s="30" t="s">
        <v>176</v>
      </c>
      <c r="AQ1" s="30" t="s">
        <v>177</v>
      </c>
      <c r="AR1" s="30" t="s">
        <v>178</v>
      </c>
      <c r="AS1" s="30" t="s">
        <v>179</v>
      </c>
      <c r="AT1" s="30" t="s">
        <v>180</v>
      </c>
      <c r="AU1" s="30" t="s">
        <v>181</v>
      </c>
      <c r="AV1" s="30" t="s">
        <v>182</v>
      </c>
      <c r="AW1" s="30" t="s">
        <v>183</v>
      </c>
      <c r="AX1" s="30" t="s">
        <v>184</v>
      </c>
      <c r="AY1" s="30" t="s">
        <v>185</v>
      </c>
      <c r="AZ1" s="30" t="s">
        <v>186</v>
      </c>
      <c r="BA1" s="30" t="s">
        <v>187</v>
      </c>
      <c r="BB1" s="30" t="s">
        <v>188</v>
      </c>
      <c r="BC1" s="30" t="s">
        <v>189</v>
      </c>
      <c r="BD1" s="30" t="s">
        <v>190</v>
      </c>
      <c r="BE1" s="30" t="s">
        <v>191</v>
      </c>
      <c r="BF1" s="30" t="s">
        <v>192</v>
      </c>
      <c r="BG1" s="30" t="s">
        <v>193</v>
      </c>
      <c r="BH1" s="30" t="s">
        <v>194</v>
      </c>
      <c r="BI1" s="30" t="s">
        <v>195</v>
      </c>
      <c r="BJ1" s="30" t="s">
        <v>196</v>
      </c>
      <c r="BK1" s="30" t="s">
        <v>197</v>
      </c>
      <c r="BL1" s="30" t="s">
        <v>198</v>
      </c>
      <c r="BM1" s="30" t="s">
        <v>199</v>
      </c>
      <c r="BN1" s="30" t="s">
        <v>200</v>
      </c>
      <c r="BO1" s="30" t="s">
        <v>201</v>
      </c>
      <c r="BP1" s="30" t="s">
        <v>202</v>
      </c>
      <c r="BQ1" s="30" t="s">
        <v>203</v>
      </c>
      <c r="BR1" s="30" t="s">
        <v>204</v>
      </c>
      <c r="BS1" s="30" t="s">
        <v>205</v>
      </c>
      <c r="BT1" s="30" t="s">
        <v>206</v>
      </c>
      <c r="BU1" s="30" t="s">
        <v>207</v>
      </c>
      <c r="BV1" s="30" t="s">
        <v>208</v>
      </c>
      <c r="BW1" s="30" t="s">
        <v>209</v>
      </c>
      <c r="BX1" s="30" t="s">
        <v>210</v>
      </c>
      <c r="BY1" s="30" t="s">
        <v>211</v>
      </c>
      <c r="BZ1" s="30" t="s">
        <v>212</v>
      </c>
      <c r="CA1" s="30" t="s">
        <v>213</v>
      </c>
      <c r="CB1" s="30" t="s">
        <v>214</v>
      </c>
      <c r="CC1" s="30" t="s">
        <v>215</v>
      </c>
      <c r="CD1" s="30" t="s">
        <v>216</v>
      </c>
      <c r="CE1" s="30" t="s">
        <v>217</v>
      </c>
      <c r="CF1" s="30" t="s">
        <v>218</v>
      </c>
      <c r="CG1" s="30" t="s">
        <v>219</v>
      </c>
      <c r="CH1" s="30" t="s">
        <v>220</v>
      </c>
      <c r="CI1" s="30" t="s">
        <v>221</v>
      </c>
      <c r="CJ1" s="30" t="s">
        <v>222</v>
      </c>
    </row>
    <row r="2" spans="1:88" s="33" customFormat="1" x14ac:dyDescent="0.25">
      <c r="A2" s="33" t="s">
        <v>252</v>
      </c>
      <c r="B2" s="33" t="s">
        <v>253</v>
      </c>
      <c r="C2" s="33" t="s">
        <v>254</v>
      </c>
      <c r="D2" s="34">
        <v>30000000</v>
      </c>
      <c r="E2" s="34">
        <f>$D2*'Timelines'!C8</f>
      </c>
      <c r="F2" s="34">
        <f>$D2*'Timelines'!D8</f>
      </c>
      <c r="G2" s="34">
        <f>$D2*'Timelines'!E8</f>
      </c>
      <c r="H2" s="34">
        <f>$D2*'Timelines'!F8</f>
      </c>
      <c r="I2" s="34">
        <f>$D2*'Timelines'!G8</f>
      </c>
      <c r="J2" s="34">
        <f>$D2*'Timelines'!H8</f>
      </c>
      <c r="K2" s="34">
        <f>$D2*'Timelines'!I8</f>
      </c>
      <c r="L2" s="34">
        <f>$D2*'Timelines'!J8</f>
      </c>
      <c r="M2" s="34">
        <f>$D2*'Timelines'!K8</f>
      </c>
      <c r="N2" s="34">
        <f>$D2*'Timelines'!L8</f>
      </c>
      <c r="O2" s="34">
        <f>$D2*'Timelines'!M8</f>
      </c>
      <c r="P2" s="34">
        <f>$D2*'Timelines'!N8</f>
      </c>
      <c r="Q2" s="34">
        <f>$D2*'Timelines'!O8</f>
      </c>
      <c r="R2" s="34">
        <f>$D2*'Timelines'!P8</f>
      </c>
      <c r="S2" s="34">
        <f>$D2*'Timelines'!Q8</f>
      </c>
      <c r="T2" s="34">
        <f>$D2*'Timelines'!R8</f>
      </c>
      <c r="U2" s="34">
        <f>$D2*'Timelines'!S8</f>
      </c>
      <c r="V2" s="34">
        <f>$D2*'Timelines'!T8</f>
      </c>
      <c r="W2" s="34">
        <f>$D2*'Timelines'!U8</f>
      </c>
      <c r="X2" s="34">
        <f>$D2*'Timelines'!V8</f>
      </c>
      <c r="Y2" s="34">
        <f>$D2*'Timelines'!W8</f>
      </c>
      <c r="Z2" s="34">
        <f>$D2*'Timelines'!X8</f>
      </c>
      <c r="AA2" s="34">
        <f>$D2*'Timelines'!Y8</f>
      </c>
      <c r="AB2" s="34">
        <f>$D2*'Timelines'!Z8</f>
      </c>
      <c r="AC2" s="34">
        <f>$D2*'Timelines'!AA8</f>
      </c>
      <c r="AD2" s="34">
        <f>$D2*'Timelines'!AB8</f>
      </c>
      <c r="AE2" s="34">
        <f>$D2*'Timelines'!AC8</f>
      </c>
      <c r="AF2" s="34">
        <f>$D2*'Timelines'!AD8</f>
      </c>
      <c r="AG2" s="34">
        <f>$D2*'Timelines'!AE8</f>
      </c>
      <c r="AH2" s="34">
        <f>$D2*'Timelines'!AF8</f>
      </c>
      <c r="AI2" s="34">
        <f>$D2*'Timelines'!AG8</f>
      </c>
      <c r="AJ2" s="34">
        <f>$D2*'Timelines'!AH8</f>
      </c>
      <c r="AK2" s="34">
        <f>$D2*'Timelines'!AI8</f>
      </c>
      <c r="AL2" s="34">
        <f>$D2*'Timelines'!AJ8</f>
      </c>
      <c r="AM2" s="34">
        <f>$D2*'Timelines'!AK8</f>
      </c>
      <c r="AN2" s="34">
        <f>$D2*'Timelines'!AL8</f>
      </c>
      <c r="AO2" s="34">
        <f>$D2*'Timelines'!AM8</f>
      </c>
      <c r="AP2" s="34">
        <f>$D2*'Timelines'!AN8</f>
      </c>
      <c r="AQ2" s="34">
        <f>$D2*'Timelines'!AO8</f>
      </c>
      <c r="AR2" s="34">
        <f>$D2*'Timelines'!AP8</f>
      </c>
      <c r="AS2" s="34">
        <f>$D2*'Timelines'!AQ8</f>
      </c>
      <c r="AT2" s="34">
        <f>$D2*'Timelines'!AR8</f>
      </c>
      <c r="AU2" s="34">
        <f>$D2*'Timelines'!AS8</f>
      </c>
      <c r="AV2" s="34">
        <f>$D2*'Timelines'!AT8</f>
      </c>
      <c r="AW2" s="34">
        <f>$D2*'Timelines'!AU8</f>
      </c>
      <c r="AX2" s="34">
        <f>$D2*'Timelines'!AV8</f>
      </c>
      <c r="AY2" s="34">
        <f>$D2*'Timelines'!AW8</f>
      </c>
      <c r="AZ2" s="34">
        <f>$D2*'Timelines'!AX8</f>
      </c>
      <c r="BA2" s="34">
        <f>$D2*'Timelines'!AY8</f>
      </c>
      <c r="BB2" s="34">
        <f>$D2*'Timelines'!AZ8</f>
      </c>
      <c r="BC2" s="34">
        <f>$D2*'Timelines'!BA8</f>
      </c>
      <c r="BD2" s="34">
        <f>$D2*'Timelines'!BB8</f>
      </c>
      <c r="BE2" s="34">
        <f>$D2*'Timelines'!BC8</f>
      </c>
      <c r="BF2" s="34">
        <f>$D2*'Timelines'!BD8</f>
      </c>
      <c r="BG2" s="34">
        <f>$D2*'Timelines'!BE8</f>
      </c>
      <c r="BH2" s="34">
        <f>$D2*'Timelines'!BF8</f>
      </c>
      <c r="BI2" s="34">
        <f>$D2*'Timelines'!BG8</f>
      </c>
      <c r="BJ2" s="34">
        <f>$D2*'Timelines'!BH8</f>
      </c>
      <c r="BK2" s="34">
        <f>$D2*'Timelines'!BI8</f>
      </c>
      <c r="BL2" s="34">
        <f>$D2*'Timelines'!BJ8</f>
      </c>
      <c r="BM2" s="34">
        <f>$D2*'Timelines'!BK8</f>
      </c>
      <c r="BN2" s="34">
        <f>$D2*'Timelines'!BL8</f>
      </c>
      <c r="BO2" s="34">
        <f>$D2*'Timelines'!BM8</f>
      </c>
      <c r="BP2" s="34">
        <f>$D2*'Timelines'!BN8</f>
      </c>
      <c r="BQ2" s="34">
        <f>$D2*'Timelines'!BO8</f>
      </c>
      <c r="BR2" s="34">
        <f>$D2*'Timelines'!BP8</f>
      </c>
      <c r="BS2" s="34">
        <f>$D2*'Timelines'!BQ8</f>
      </c>
      <c r="BT2" s="34">
        <f>$D2*'Timelines'!BR8</f>
      </c>
      <c r="BU2" s="34">
        <f>$D2*'Timelines'!BS8</f>
      </c>
      <c r="BV2" s="34">
        <f>$D2*'Timelines'!BT8</f>
      </c>
      <c r="BW2" s="34">
        <f>$D2*'Timelines'!BU8</f>
      </c>
      <c r="BX2" s="34">
        <f>$D2*'Timelines'!BV8</f>
      </c>
      <c r="BY2" s="34">
        <f>$D2*'Timelines'!BW8</f>
      </c>
      <c r="BZ2" s="34">
        <f>$D2*'Timelines'!BX8</f>
      </c>
      <c r="CA2" s="34">
        <f>$D2*'Timelines'!BY8</f>
      </c>
      <c r="CB2" s="34">
        <f>$D2*'Timelines'!BZ8</f>
      </c>
      <c r="CC2" s="34">
        <f>$D2*'Timelines'!CA8</f>
      </c>
      <c r="CD2" s="34">
        <f>$D2*'Timelines'!CB8</f>
      </c>
      <c r="CE2" s="34">
        <f>$D2*'Timelines'!CC8</f>
      </c>
      <c r="CF2" s="34">
        <f>$D2*'Timelines'!CD8</f>
      </c>
      <c r="CG2" s="34">
        <f>$D2*'Timelines'!CE8</f>
      </c>
      <c r="CH2" s="34">
        <f>$D2*'Timelines'!CF8</f>
      </c>
      <c r="CI2" s="34">
        <f>$D2*'Timelines'!CG8</f>
      </c>
      <c r="CJ2" s="34">
        <f>$D2*'Timelines'!CH8</f>
      </c>
    </row>
    <row r="3" spans="1:88" x14ac:dyDescent="0.25">
      <c r="A3" t="s">
        <v>252</v>
      </c>
      <c r="B3" t="s">
        <v>253</v>
      </c>
      <c r="C3" t="s">
        <v>255</v>
      </c>
      <c r="D3" s="32">
        <v>14000000</v>
      </c>
      <c r="E3" s="32">
        <f>$D3*'Timelines'!C9</f>
      </c>
      <c r="F3" s="32">
        <f>$D3*'Timelines'!D9</f>
      </c>
      <c r="G3" s="32">
        <f>$D3*'Timelines'!E9</f>
      </c>
      <c r="H3" s="32">
        <f>$D3*'Timelines'!F9</f>
      </c>
      <c r="I3" s="32">
        <f>$D3*'Timelines'!G9</f>
      </c>
      <c r="J3" s="32">
        <f>$D3*'Timelines'!H9</f>
      </c>
      <c r="K3" s="32">
        <f>$D3*'Timelines'!I9</f>
      </c>
      <c r="L3" s="32">
        <f>$D3*'Timelines'!J9</f>
      </c>
      <c r="M3" s="32">
        <f>$D3*'Timelines'!K9</f>
      </c>
      <c r="N3" s="32">
        <f>$D3*'Timelines'!L9</f>
      </c>
      <c r="O3" s="32">
        <f>$D3*'Timelines'!M9</f>
      </c>
      <c r="P3" s="32">
        <f>$D3*'Timelines'!N9</f>
      </c>
      <c r="Q3" s="32">
        <f>$D3*'Timelines'!O9</f>
      </c>
      <c r="R3" s="32">
        <f>$D3*'Timelines'!P9</f>
      </c>
      <c r="S3" s="32">
        <f>$D3*'Timelines'!Q9</f>
      </c>
      <c r="T3" s="32">
        <f>$D3*'Timelines'!R9</f>
      </c>
      <c r="U3" s="32">
        <f>$D3*'Timelines'!S9</f>
      </c>
      <c r="V3" s="32">
        <f>$D3*'Timelines'!T9</f>
      </c>
      <c r="W3" s="32">
        <f>$D3*'Timelines'!U9</f>
      </c>
      <c r="X3" s="32">
        <f>$D3*'Timelines'!V9</f>
      </c>
      <c r="Y3" s="32">
        <f>$D3*'Timelines'!W9</f>
      </c>
      <c r="Z3" s="32">
        <f>$D3*'Timelines'!X9</f>
      </c>
      <c r="AA3" s="32">
        <f>$D3*'Timelines'!Y9</f>
      </c>
      <c r="AB3" s="32">
        <f>$D3*'Timelines'!Z9</f>
      </c>
      <c r="AC3" s="32">
        <f>$D3*'Timelines'!AA9</f>
      </c>
      <c r="AD3" s="32">
        <f>$D3*'Timelines'!AB9</f>
      </c>
      <c r="AE3" s="32">
        <f>$D3*'Timelines'!AC9</f>
      </c>
      <c r="AF3" s="32">
        <f>$D3*'Timelines'!AD9</f>
      </c>
      <c r="AG3" s="32">
        <f>$D3*'Timelines'!AE9</f>
      </c>
      <c r="AH3" s="32">
        <f>$D3*'Timelines'!AF9</f>
      </c>
      <c r="AI3" s="32">
        <f>$D3*'Timelines'!AG9</f>
      </c>
      <c r="AJ3" s="32">
        <f>$D3*'Timelines'!AH9</f>
      </c>
      <c r="AK3" s="32">
        <f>$D3*'Timelines'!AI9</f>
      </c>
      <c r="AL3" s="32">
        <f>$D3*'Timelines'!AJ9</f>
      </c>
      <c r="AM3" s="32">
        <f>$D3*'Timelines'!AK9</f>
      </c>
      <c r="AN3" s="32">
        <f>$D3*'Timelines'!AL9</f>
      </c>
      <c r="AO3" s="32">
        <f>$D3*'Timelines'!AM9</f>
      </c>
      <c r="AP3" s="32">
        <f>$D3*'Timelines'!AN9</f>
      </c>
      <c r="AQ3" s="32">
        <f>$D3*'Timelines'!AO9</f>
      </c>
      <c r="AR3" s="32">
        <f>$D3*'Timelines'!AP9</f>
      </c>
      <c r="AS3" s="32">
        <f>$D3*'Timelines'!AQ9</f>
      </c>
      <c r="AT3" s="32">
        <f>$D3*'Timelines'!AR9</f>
      </c>
      <c r="AU3" s="32">
        <f>$D3*'Timelines'!AS9</f>
      </c>
      <c r="AV3" s="32">
        <f>$D3*'Timelines'!AT9</f>
      </c>
      <c r="AW3" s="32">
        <f>$D3*'Timelines'!AU9</f>
      </c>
      <c r="AX3" s="32">
        <f>$D3*'Timelines'!AV9</f>
      </c>
      <c r="AY3" s="32">
        <f>$D3*'Timelines'!AW9</f>
      </c>
      <c r="AZ3" s="32">
        <f>$D3*'Timelines'!AX9</f>
      </c>
      <c r="BA3" s="32">
        <f>$D3*'Timelines'!AY9</f>
      </c>
      <c r="BB3" s="32">
        <f>$D3*'Timelines'!AZ9</f>
      </c>
      <c r="BC3" s="32">
        <f>$D3*'Timelines'!BA9</f>
      </c>
      <c r="BD3" s="32">
        <f>$D3*'Timelines'!BB9</f>
      </c>
      <c r="BE3" s="32">
        <f>$D3*'Timelines'!BC9</f>
      </c>
      <c r="BF3" s="32">
        <f>$D3*'Timelines'!BD9</f>
      </c>
      <c r="BG3" s="32">
        <f>$D3*'Timelines'!BE9</f>
      </c>
      <c r="BH3" s="32">
        <f>$D3*'Timelines'!BF9</f>
      </c>
      <c r="BI3" s="32">
        <f>$D3*'Timelines'!BG9</f>
      </c>
      <c r="BJ3" s="32">
        <f>$D3*'Timelines'!BH9</f>
      </c>
      <c r="BK3" s="32">
        <f>$D3*'Timelines'!BI9</f>
      </c>
      <c r="BL3" s="32">
        <f>$D3*'Timelines'!BJ9</f>
      </c>
      <c r="BM3" s="32">
        <f>$D3*'Timelines'!BK9</f>
      </c>
      <c r="BN3" s="32">
        <f>$D3*'Timelines'!BL9</f>
      </c>
      <c r="BO3" s="32">
        <f>$D3*'Timelines'!BM9</f>
      </c>
      <c r="BP3" s="32">
        <f>$D3*'Timelines'!BN9</f>
      </c>
      <c r="BQ3" s="32">
        <f>$D3*'Timelines'!BO9</f>
      </c>
      <c r="BR3" s="32">
        <f>$D3*'Timelines'!BP9</f>
      </c>
      <c r="BS3" s="32">
        <f>$D3*'Timelines'!BQ9</f>
      </c>
      <c r="BT3" s="32">
        <f>$D3*'Timelines'!BR9</f>
      </c>
      <c r="BU3" s="32">
        <f>$D3*'Timelines'!BS9</f>
      </c>
      <c r="BV3" s="32">
        <f>$D3*'Timelines'!BT9</f>
      </c>
      <c r="BW3" s="32">
        <f>$D3*'Timelines'!BU9</f>
      </c>
      <c r="BX3" s="32">
        <f>$D3*'Timelines'!BV9</f>
      </c>
      <c r="BY3" s="32">
        <f>$D3*'Timelines'!BW9</f>
      </c>
      <c r="BZ3" s="32">
        <f>$D3*'Timelines'!BX9</f>
      </c>
      <c r="CA3" s="32">
        <f>$D3*'Timelines'!BY9</f>
      </c>
      <c r="CB3" s="32">
        <f>$D3*'Timelines'!BZ9</f>
      </c>
      <c r="CC3" s="32">
        <f>$D3*'Timelines'!CA9</f>
      </c>
      <c r="CD3" s="32">
        <f>$D3*'Timelines'!CB9</f>
      </c>
      <c r="CE3" s="32">
        <f>$D3*'Timelines'!CC9</f>
      </c>
      <c r="CF3" s="32">
        <f>$D3*'Timelines'!CD9</f>
      </c>
      <c r="CG3" s="32">
        <f>$D3*'Timelines'!CE9</f>
      </c>
      <c r="CH3" s="32">
        <f>$D3*'Timelines'!CF9</f>
      </c>
      <c r="CI3" s="32">
        <f>$D3*'Timelines'!CG9</f>
      </c>
      <c r="CJ3" s="32">
        <f>$D3*'Timelines'!CH9</f>
      </c>
    </row>
    <row r="4" spans="1:88" s="33" customFormat="1" x14ac:dyDescent="0.25">
      <c r="A4" s="33" t="s">
        <v>252</v>
      </c>
      <c r="B4" s="33" t="s">
        <v>253</v>
      </c>
      <c r="C4" s="33" t="s">
        <v>256</v>
      </c>
      <c r="D4" s="34">
        <v>150000</v>
      </c>
      <c r="E4" s="34">
        <f>$D4*'Timelines'!C10</f>
      </c>
      <c r="F4" s="34">
        <f>$D4*'Timelines'!D10</f>
      </c>
      <c r="G4" s="34">
        <f>$D4*'Timelines'!E10</f>
      </c>
      <c r="H4" s="34">
        <f>$D4*'Timelines'!F10</f>
      </c>
      <c r="I4" s="34">
        <f>$D4*'Timelines'!G10</f>
      </c>
      <c r="J4" s="34">
        <f>$D4*'Timelines'!H10</f>
      </c>
      <c r="K4" s="34">
        <f>$D4*'Timelines'!I10</f>
      </c>
      <c r="L4" s="34">
        <f>$D4*'Timelines'!J10</f>
      </c>
      <c r="M4" s="34">
        <f>$D4*'Timelines'!K10</f>
      </c>
      <c r="N4" s="34">
        <f>$D4*'Timelines'!L10</f>
      </c>
      <c r="O4" s="34">
        <f>$D4*'Timelines'!M10</f>
      </c>
      <c r="P4" s="34">
        <f>$D4*'Timelines'!N10</f>
      </c>
      <c r="Q4" s="34">
        <f>$D4*'Timelines'!O10</f>
      </c>
      <c r="R4" s="34">
        <f>$D4*'Timelines'!P10</f>
      </c>
      <c r="S4" s="34">
        <f>$D4*'Timelines'!Q10</f>
      </c>
      <c r="T4" s="34">
        <f>$D4*'Timelines'!R10</f>
      </c>
      <c r="U4" s="34">
        <f>$D4*'Timelines'!S10</f>
      </c>
      <c r="V4" s="34">
        <f>$D4*'Timelines'!T10</f>
      </c>
      <c r="W4" s="34">
        <f>$D4*'Timelines'!U10</f>
      </c>
      <c r="X4" s="34">
        <f>$D4*'Timelines'!V10</f>
      </c>
      <c r="Y4" s="34">
        <f>$D4*'Timelines'!W10</f>
      </c>
      <c r="Z4" s="34">
        <f>$D4*'Timelines'!X10</f>
      </c>
      <c r="AA4" s="34">
        <f>$D4*'Timelines'!Y10</f>
      </c>
      <c r="AB4" s="34">
        <f>$D4*'Timelines'!Z10</f>
      </c>
      <c r="AC4" s="34">
        <f>$D4*'Timelines'!AA10</f>
      </c>
      <c r="AD4" s="34">
        <f>$D4*'Timelines'!AB10</f>
      </c>
      <c r="AE4" s="34">
        <f>$D4*'Timelines'!AC10</f>
      </c>
      <c r="AF4" s="34">
        <f>$D4*'Timelines'!AD10</f>
      </c>
      <c r="AG4" s="34">
        <f>$D4*'Timelines'!AE10</f>
      </c>
      <c r="AH4" s="34">
        <f>$D4*'Timelines'!AF10</f>
      </c>
      <c r="AI4" s="34">
        <f>$D4*'Timelines'!AG10</f>
      </c>
      <c r="AJ4" s="34">
        <f>$D4*'Timelines'!AH10</f>
      </c>
      <c r="AK4" s="34">
        <f>$D4*'Timelines'!AI10</f>
      </c>
      <c r="AL4" s="34">
        <f>$D4*'Timelines'!AJ10</f>
      </c>
      <c r="AM4" s="34">
        <f>$D4*'Timelines'!AK10</f>
      </c>
      <c r="AN4" s="34">
        <f>$D4*'Timelines'!AL10</f>
      </c>
      <c r="AO4" s="34">
        <f>$D4*'Timelines'!AM10</f>
      </c>
      <c r="AP4" s="34">
        <f>$D4*'Timelines'!AN10</f>
      </c>
      <c r="AQ4" s="34">
        <f>$D4*'Timelines'!AO10</f>
      </c>
      <c r="AR4" s="34">
        <f>$D4*'Timelines'!AP10</f>
      </c>
      <c r="AS4" s="34">
        <f>$D4*'Timelines'!AQ10</f>
      </c>
      <c r="AT4" s="34">
        <f>$D4*'Timelines'!AR10</f>
      </c>
      <c r="AU4" s="34">
        <f>$D4*'Timelines'!AS10</f>
      </c>
      <c r="AV4" s="34">
        <f>$D4*'Timelines'!AT10</f>
      </c>
      <c r="AW4" s="34">
        <f>$D4*'Timelines'!AU10</f>
      </c>
      <c r="AX4" s="34">
        <f>$D4*'Timelines'!AV10</f>
      </c>
      <c r="AY4" s="34">
        <f>$D4*'Timelines'!AW10</f>
      </c>
      <c r="AZ4" s="34">
        <f>$D4*'Timelines'!AX10</f>
      </c>
      <c r="BA4" s="34">
        <f>$D4*'Timelines'!AY10</f>
      </c>
      <c r="BB4" s="34">
        <f>$D4*'Timelines'!AZ10</f>
      </c>
      <c r="BC4" s="34">
        <f>$D4*'Timelines'!BA10</f>
      </c>
      <c r="BD4" s="34">
        <f>$D4*'Timelines'!BB10</f>
      </c>
      <c r="BE4" s="34">
        <f>$D4*'Timelines'!BC10</f>
      </c>
      <c r="BF4" s="34">
        <f>$D4*'Timelines'!BD10</f>
      </c>
      <c r="BG4" s="34">
        <f>$D4*'Timelines'!BE10</f>
      </c>
      <c r="BH4" s="34">
        <f>$D4*'Timelines'!BF10</f>
      </c>
      <c r="BI4" s="34">
        <f>$D4*'Timelines'!BG10</f>
      </c>
      <c r="BJ4" s="34">
        <f>$D4*'Timelines'!BH10</f>
      </c>
      <c r="BK4" s="34">
        <f>$D4*'Timelines'!BI10</f>
      </c>
      <c r="BL4" s="34">
        <f>$D4*'Timelines'!BJ10</f>
      </c>
      <c r="BM4" s="34">
        <f>$D4*'Timelines'!BK10</f>
      </c>
      <c r="BN4" s="34">
        <f>$D4*'Timelines'!BL10</f>
      </c>
      <c r="BO4" s="34">
        <f>$D4*'Timelines'!BM10</f>
      </c>
      <c r="BP4" s="34">
        <f>$D4*'Timelines'!BN10</f>
      </c>
      <c r="BQ4" s="34">
        <f>$D4*'Timelines'!BO10</f>
      </c>
      <c r="BR4" s="34">
        <f>$D4*'Timelines'!BP10</f>
      </c>
      <c r="BS4" s="34">
        <f>$D4*'Timelines'!BQ10</f>
      </c>
      <c r="BT4" s="34">
        <f>$D4*'Timelines'!BR10</f>
      </c>
      <c r="BU4" s="34">
        <f>$D4*'Timelines'!BS10</f>
      </c>
      <c r="BV4" s="34">
        <f>$D4*'Timelines'!BT10</f>
      </c>
      <c r="BW4" s="34">
        <f>$D4*'Timelines'!BU10</f>
      </c>
      <c r="BX4" s="34">
        <f>$D4*'Timelines'!BV10</f>
      </c>
      <c r="BY4" s="34">
        <f>$D4*'Timelines'!BW10</f>
      </c>
      <c r="BZ4" s="34">
        <f>$D4*'Timelines'!BX10</f>
      </c>
      <c r="CA4" s="34">
        <f>$D4*'Timelines'!BY10</f>
      </c>
      <c r="CB4" s="34">
        <f>$D4*'Timelines'!BZ10</f>
      </c>
      <c r="CC4" s="34">
        <f>$D4*'Timelines'!CA10</f>
      </c>
      <c r="CD4" s="34">
        <f>$D4*'Timelines'!CB10</f>
      </c>
      <c r="CE4" s="34">
        <f>$D4*'Timelines'!CC10</f>
      </c>
      <c r="CF4" s="34">
        <f>$D4*'Timelines'!CD10</f>
      </c>
      <c r="CG4" s="34">
        <f>$D4*'Timelines'!CE10</f>
      </c>
      <c r="CH4" s="34">
        <f>$D4*'Timelines'!CF10</f>
      </c>
      <c r="CI4" s="34">
        <f>$D4*'Timelines'!CG10</f>
      </c>
      <c r="CJ4" s="34">
        <f>$D4*'Timelines'!CH10</f>
      </c>
    </row>
    <row r="5" spans="1:88" x14ac:dyDescent="0.25">
      <c r="A5" t="s">
        <v>252</v>
      </c>
      <c r="B5" t="s">
        <v>253</v>
      </c>
      <c r="C5" t="s">
        <v>257</v>
      </c>
      <c r="D5" s="32">
        <v>0</v>
      </c>
      <c r="E5" s="32">
        <f>$D5*'Timelines'!C11</f>
      </c>
      <c r="F5" s="32">
        <f>$D5*'Timelines'!D11</f>
      </c>
      <c r="G5" s="32">
        <f>$D5*'Timelines'!E11</f>
      </c>
      <c r="H5" s="32">
        <f>$D5*'Timelines'!F11</f>
      </c>
      <c r="I5" s="32">
        <f>$D5*'Timelines'!G11</f>
      </c>
      <c r="J5" s="32">
        <f>$D5*'Timelines'!H11</f>
      </c>
      <c r="K5" s="32">
        <f>$D5*'Timelines'!I11</f>
      </c>
      <c r="L5" s="32">
        <f>$D5*'Timelines'!J11</f>
      </c>
      <c r="M5" s="32">
        <f>$D5*'Timelines'!K11</f>
      </c>
      <c r="N5" s="32">
        <f>$D5*'Timelines'!L11</f>
      </c>
      <c r="O5" s="32">
        <f>$D5*'Timelines'!M11</f>
      </c>
      <c r="P5" s="32">
        <f>$D5*'Timelines'!N11</f>
      </c>
      <c r="Q5" s="32">
        <f>$D5*'Timelines'!O11</f>
      </c>
      <c r="R5" s="32">
        <f>$D5*'Timelines'!P11</f>
      </c>
      <c r="S5" s="32">
        <f>$D5*'Timelines'!Q11</f>
      </c>
      <c r="T5" s="32">
        <f>$D5*'Timelines'!R11</f>
      </c>
      <c r="U5" s="32">
        <f>$D5*'Timelines'!S11</f>
      </c>
      <c r="V5" s="32">
        <f>$D5*'Timelines'!T11</f>
      </c>
      <c r="W5" s="32">
        <f>$D5*'Timelines'!U11</f>
      </c>
      <c r="X5" s="32">
        <f>$D5*'Timelines'!V11</f>
      </c>
      <c r="Y5" s="32">
        <f>$D5*'Timelines'!W11</f>
      </c>
      <c r="Z5" s="32">
        <f>$D5*'Timelines'!X11</f>
      </c>
      <c r="AA5" s="32">
        <f>$D5*'Timelines'!Y11</f>
      </c>
      <c r="AB5" s="32">
        <f>$D5*'Timelines'!Z11</f>
      </c>
      <c r="AC5" s="32">
        <f>$D5*'Timelines'!AA11</f>
      </c>
      <c r="AD5" s="32">
        <f>$D5*'Timelines'!AB11</f>
      </c>
      <c r="AE5" s="32">
        <f>$D5*'Timelines'!AC11</f>
      </c>
      <c r="AF5" s="32">
        <f>$D5*'Timelines'!AD11</f>
      </c>
      <c r="AG5" s="32">
        <f>$D5*'Timelines'!AE11</f>
      </c>
      <c r="AH5" s="32">
        <f>$D5*'Timelines'!AF11</f>
      </c>
      <c r="AI5" s="32">
        <f>$D5*'Timelines'!AG11</f>
      </c>
      <c r="AJ5" s="32">
        <f>$D5*'Timelines'!AH11</f>
      </c>
      <c r="AK5" s="32">
        <f>$D5*'Timelines'!AI11</f>
      </c>
      <c r="AL5" s="32">
        <f>$D5*'Timelines'!AJ11</f>
      </c>
      <c r="AM5" s="32">
        <f>$D5*'Timelines'!AK11</f>
      </c>
      <c r="AN5" s="32">
        <f>$D5*'Timelines'!AL11</f>
      </c>
      <c r="AO5" s="32">
        <f>$D5*'Timelines'!AM11</f>
      </c>
      <c r="AP5" s="32">
        <f>$D5*'Timelines'!AN11</f>
      </c>
      <c r="AQ5" s="32">
        <f>$D5*'Timelines'!AO11</f>
      </c>
      <c r="AR5" s="32">
        <f>$D5*'Timelines'!AP11</f>
      </c>
      <c r="AS5" s="32">
        <f>$D5*'Timelines'!AQ11</f>
      </c>
      <c r="AT5" s="32">
        <f>$D5*'Timelines'!AR11</f>
      </c>
      <c r="AU5" s="32">
        <f>$D5*'Timelines'!AS11</f>
      </c>
      <c r="AV5" s="32">
        <f>$D5*'Timelines'!AT11</f>
      </c>
      <c r="AW5" s="32">
        <f>$D5*'Timelines'!AU11</f>
      </c>
      <c r="AX5" s="32">
        <f>$D5*'Timelines'!AV11</f>
      </c>
      <c r="AY5" s="32">
        <f>$D5*'Timelines'!AW11</f>
      </c>
      <c r="AZ5" s="32">
        <f>$D5*'Timelines'!AX11</f>
      </c>
      <c r="BA5" s="32">
        <f>$D5*'Timelines'!AY11</f>
      </c>
      <c r="BB5" s="32">
        <f>$D5*'Timelines'!AZ11</f>
      </c>
      <c r="BC5" s="32">
        <f>$D5*'Timelines'!BA11</f>
      </c>
      <c r="BD5" s="32">
        <f>$D5*'Timelines'!BB11</f>
      </c>
      <c r="BE5" s="32">
        <f>$D5*'Timelines'!BC11</f>
      </c>
      <c r="BF5" s="32">
        <f>$D5*'Timelines'!BD11</f>
      </c>
      <c r="BG5" s="32">
        <f>$D5*'Timelines'!BE11</f>
      </c>
      <c r="BH5" s="32">
        <f>$D5*'Timelines'!BF11</f>
      </c>
      <c r="BI5" s="32">
        <f>$D5*'Timelines'!BG11</f>
      </c>
      <c r="BJ5" s="32">
        <f>$D5*'Timelines'!BH11</f>
      </c>
      <c r="BK5" s="32">
        <f>$D5*'Timelines'!BI11</f>
      </c>
      <c r="BL5" s="32">
        <f>$D5*'Timelines'!BJ11</f>
      </c>
      <c r="BM5" s="32">
        <f>$D5*'Timelines'!BK11</f>
      </c>
      <c r="BN5" s="32">
        <f>$D5*'Timelines'!BL11</f>
      </c>
      <c r="BO5" s="32">
        <f>$D5*'Timelines'!BM11</f>
      </c>
      <c r="BP5" s="32">
        <f>$D5*'Timelines'!BN11</f>
      </c>
      <c r="BQ5" s="32">
        <f>$D5*'Timelines'!BO11</f>
      </c>
      <c r="BR5" s="32">
        <f>$D5*'Timelines'!BP11</f>
      </c>
      <c r="BS5" s="32">
        <f>$D5*'Timelines'!BQ11</f>
      </c>
      <c r="BT5" s="32">
        <f>$D5*'Timelines'!BR11</f>
      </c>
      <c r="BU5" s="32">
        <f>$D5*'Timelines'!BS11</f>
      </c>
      <c r="BV5" s="32">
        <f>$D5*'Timelines'!BT11</f>
      </c>
      <c r="BW5" s="32">
        <f>$D5*'Timelines'!BU11</f>
      </c>
      <c r="BX5" s="32">
        <f>$D5*'Timelines'!BV11</f>
      </c>
      <c r="BY5" s="32">
        <f>$D5*'Timelines'!BW11</f>
      </c>
      <c r="BZ5" s="32">
        <f>$D5*'Timelines'!BX11</f>
      </c>
      <c r="CA5" s="32">
        <f>$D5*'Timelines'!BY11</f>
      </c>
      <c r="CB5" s="32">
        <f>$D5*'Timelines'!BZ11</f>
      </c>
      <c r="CC5" s="32">
        <f>$D5*'Timelines'!CA11</f>
      </c>
      <c r="CD5" s="32">
        <f>$D5*'Timelines'!CB11</f>
      </c>
      <c r="CE5" s="32">
        <f>$D5*'Timelines'!CC11</f>
      </c>
      <c r="CF5" s="32">
        <f>$D5*'Timelines'!CD11</f>
      </c>
      <c r="CG5" s="32">
        <f>$D5*'Timelines'!CE11</f>
      </c>
      <c r="CH5" s="32">
        <f>$D5*'Timelines'!CF11</f>
      </c>
      <c r="CI5" s="32">
        <f>$D5*'Timelines'!CG11</f>
      </c>
      <c r="CJ5" s="32">
        <f>$D5*'Timelines'!CH11</f>
      </c>
    </row>
    <row r="6" spans="1:88" s="33" customFormat="1" x14ac:dyDescent="0.25">
      <c r="A6" s="33" t="s">
        <v>252</v>
      </c>
      <c r="B6" s="33" t="s">
        <v>253</v>
      </c>
      <c r="C6" s="33" t="s">
        <v>258</v>
      </c>
      <c r="D6" s="34">
        <v>0</v>
      </c>
      <c r="E6" s="34">
        <f>$D6*'Timelines'!C12</f>
      </c>
      <c r="F6" s="34">
        <f>$D6*'Timelines'!D12</f>
      </c>
      <c r="G6" s="34">
        <f>$D6*'Timelines'!E12</f>
      </c>
      <c r="H6" s="34">
        <f>$D6*'Timelines'!F12</f>
      </c>
      <c r="I6" s="34">
        <f>$D6*'Timelines'!G12</f>
      </c>
      <c r="J6" s="34">
        <f>$D6*'Timelines'!H12</f>
      </c>
      <c r="K6" s="34">
        <f>$D6*'Timelines'!I12</f>
      </c>
      <c r="L6" s="34">
        <f>$D6*'Timelines'!J12</f>
      </c>
      <c r="M6" s="34">
        <f>$D6*'Timelines'!K12</f>
      </c>
      <c r="N6" s="34">
        <f>$D6*'Timelines'!L12</f>
      </c>
      <c r="O6" s="34">
        <f>$D6*'Timelines'!M12</f>
      </c>
      <c r="P6" s="34">
        <f>$D6*'Timelines'!N12</f>
      </c>
      <c r="Q6" s="34">
        <f>$D6*'Timelines'!O12</f>
      </c>
      <c r="R6" s="34">
        <f>$D6*'Timelines'!P12</f>
      </c>
      <c r="S6" s="34">
        <f>$D6*'Timelines'!Q12</f>
      </c>
      <c r="T6" s="34">
        <f>$D6*'Timelines'!R12</f>
      </c>
      <c r="U6" s="34">
        <f>$D6*'Timelines'!S12</f>
      </c>
      <c r="V6" s="34">
        <f>$D6*'Timelines'!T12</f>
      </c>
      <c r="W6" s="34">
        <f>$D6*'Timelines'!U12</f>
      </c>
      <c r="X6" s="34">
        <f>$D6*'Timelines'!V12</f>
      </c>
      <c r="Y6" s="34">
        <f>$D6*'Timelines'!W12</f>
      </c>
      <c r="Z6" s="34">
        <f>$D6*'Timelines'!X12</f>
      </c>
      <c r="AA6" s="34">
        <f>$D6*'Timelines'!Y12</f>
      </c>
      <c r="AB6" s="34">
        <f>$D6*'Timelines'!Z12</f>
      </c>
      <c r="AC6" s="34">
        <f>$D6*'Timelines'!AA12</f>
      </c>
      <c r="AD6" s="34">
        <f>$D6*'Timelines'!AB12</f>
      </c>
      <c r="AE6" s="34">
        <f>$D6*'Timelines'!AC12</f>
      </c>
      <c r="AF6" s="34">
        <f>$D6*'Timelines'!AD12</f>
      </c>
      <c r="AG6" s="34">
        <f>$D6*'Timelines'!AE12</f>
      </c>
      <c r="AH6" s="34">
        <f>$D6*'Timelines'!AF12</f>
      </c>
      <c r="AI6" s="34">
        <f>$D6*'Timelines'!AG12</f>
      </c>
      <c r="AJ6" s="34">
        <f>$D6*'Timelines'!AH12</f>
      </c>
      <c r="AK6" s="34">
        <f>$D6*'Timelines'!AI12</f>
      </c>
      <c r="AL6" s="34">
        <f>$D6*'Timelines'!AJ12</f>
      </c>
      <c r="AM6" s="34">
        <f>$D6*'Timelines'!AK12</f>
      </c>
      <c r="AN6" s="34">
        <f>$D6*'Timelines'!AL12</f>
      </c>
      <c r="AO6" s="34">
        <f>$D6*'Timelines'!AM12</f>
      </c>
      <c r="AP6" s="34">
        <f>$D6*'Timelines'!AN12</f>
      </c>
      <c r="AQ6" s="34">
        <f>$D6*'Timelines'!AO12</f>
      </c>
      <c r="AR6" s="34">
        <f>$D6*'Timelines'!AP12</f>
      </c>
      <c r="AS6" s="34">
        <f>$D6*'Timelines'!AQ12</f>
      </c>
      <c r="AT6" s="34">
        <f>$D6*'Timelines'!AR12</f>
      </c>
      <c r="AU6" s="34">
        <f>$D6*'Timelines'!AS12</f>
      </c>
      <c r="AV6" s="34">
        <f>$D6*'Timelines'!AT12</f>
      </c>
      <c r="AW6" s="34">
        <f>$D6*'Timelines'!AU12</f>
      </c>
      <c r="AX6" s="34">
        <f>$D6*'Timelines'!AV12</f>
      </c>
      <c r="AY6" s="34">
        <f>$D6*'Timelines'!AW12</f>
      </c>
      <c r="AZ6" s="34">
        <f>$D6*'Timelines'!AX12</f>
      </c>
      <c r="BA6" s="34">
        <f>$D6*'Timelines'!AY12</f>
      </c>
      <c r="BB6" s="34">
        <f>$D6*'Timelines'!AZ12</f>
      </c>
      <c r="BC6" s="34">
        <f>$D6*'Timelines'!BA12</f>
      </c>
      <c r="BD6" s="34">
        <f>$D6*'Timelines'!BB12</f>
      </c>
      <c r="BE6" s="34">
        <f>$D6*'Timelines'!BC12</f>
      </c>
      <c r="BF6" s="34">
        <f>$D6*'Timelines'!BD12</f>
      </c>
      <c r="BG6" s="34">
        <f>$D6*'Timelines'!BE12</f>
      </c>
      <c r="BH6" s="34">
        <f>$D6*'Timelines'!BF12</f>
      </c>
      <c r="BI6" s="34">
        <f>$D6*'Timelines'!BG12</f>
      </c>
      <c r="BJ6" s="34">
        <f>$D6*'Timelines'!BH12</f>
      </c>
      <c r="BK6" s="34">
        <f>$D6*'Timelines'!BI12</f>
      </c>
      <c r="BL6" s="34">
        <f>$D6*'Timelines'!BJ12</f>
      </c>
      <c r="BM6" s="34">
        <f>$D6*'Timelines'!BK12</f>
      </c>
      <c r="BN6" s="34">
        <f>$D6*'Timelines'!BL12</f>
      </c>
      <c r="BO6" s="34">
        <f>$D6*'Timelines'!BM12</f>
      </c>
      <c r="BP6" s="34">
        <f>$D6*'Timelines'!BN12</f>
      </c>
      <c r="BQ6" s="34">
        <f>$D6*'Timelines'!BO12</f>
      </c>
      <c r="BR6" s="34">
        <f>$D6*'Timelines'!BP12</f>
      </c>
      <c r="BS6" s="34">
        <f>$D6*'Timelines'!BQ12</f>
      </c>
      <c r="BT6" s="34">
        <f>$D6*'Timelines'!BR12</f>
      </c>
      <c r="BU6" s="34">
        <f>$D6*'Timelines'!BS12</f>
      </c>
      <c r="BV6" s="34">
        <f>$D6*'Timelines'!BT12</f>
      </c>
      <c r="BW6" s="34">
        <f>$D6*'Timelines'!BU12</f>
      </c>
      <c r="BX6" s="34">
        <f>$D6*'Timelines'!BV12</f>
      </c>
      <c r="BY6" s="34">
        <f>$D6*'Timelines'!BW12</f>
      </c>
      <c r="BZ6" s="34">
        <f>$D6*'Timelines'!BX12</f>
      </c>
      <c r="CA6" s="34">
        <f>$D6*'Timelines'!BY12</f>
      </c>
      <c r="CB6" s="34">
        <f>$D6*'Timelines'!BZ12</f>
      </c>
      <c r="CC6" s="34">
        <f>$D6*'Timelines'!CA12</f>
      </c>
      <c r="CD6" s="34">
        <f>$D6*'Timelines'!CB12</f>
      </c>
      <c r="CE6" s="34">
        <f>$D6*'Timelines'!CC12</f>
      </c>
      <c r="CF6" s="34">
        <f>$D6*'Timelines'!CD12</f>
      </c>
      <c r="CG6" s="34">
        <f>$D6*'Timelines'!CE12</f>
      </c>
      <c r="CH6" s="34">
        <f>$D6*'Timelines'!CF12</f>
      </c>
      <c r="CI6" s="34">
        <f>$D6*'Timelines'!CG12</f>
      </c>
      <c r="CJ6" s="34">
        <f>$D6*'Timelines'!CH12</f>
      </c>
    </row>
    <row r="7" spans="1:88" x14ac:dyDescent="0.25">
      <c r="A7" t="s">
        <v>252</v>
      </c>
      <c r="B7" t="s">
        <v>253</v>
      </c>
      <c r="C7" t="s">
        <v>259</v>
      </c>
      <c r="D7" s="32">
        <v>0</v>
      </c>
      <c r="E7" s="32">
        <f>$D7*'Timelines'!C13</f>
      </c>
      <c r="F7" s="32">
        <f>$D7*'Timelines'!D13</f>
      </c>
      <c r="G7" s="32">
        <f>$D7*'Timelines'!E13</f>
      </c>
      <c r="H7" s="32">
        <f>$D7*'Timelines'!F13</f>
      </c>
      <c r="I7" s="32">
        <f>$D7*'Timelines'!G13</f>
      </c>
      <c r="J7" s="32">
        <f>$D7*'Timelines'!H13</f>
      </c>
      <c r="K7" s="32">
        <f>$D7*'Timelines'!I13</f>
      </c>
      <c r="L7" s="32">
        <f>$D7*'Timelines'!J13</f>
      </c>
      <c r="M7" s="32">
        <f>$D7*'Timelines'!K13</f>
      </c>
      <c r="N7" s="32">
        <f>$D7*'Timelines'!L13</f>
      </c>
      <c r="O7" s="32">
        <f>$D7*'Timelines'!M13</f>
      </c>
      <c r="P7" s="32">
        <f>$D7*'Timelines'!N13</f>
      </c>
      <c r="Q7" s="32">
        <f>$D7*'Timelines'!O13</f>
      </c>
      <c r="R7" s="32">
        <f>$D7*'Timelines'!P13</f>
      </c>
      <c r="S7" s="32">
        <f>$D7*'Timelines'!Q13</f>
      </c>
      <c r="T7" s="32">
        <f>$D7*'Timelines'!R13</f>
      </c>
      <c r="U7" s="32">
        <f>$D7*'Timelines'!S13</f>
      </c>
      <c r="V7" s="32">
        <f>$D7*'Timelines'!T13</f>
      </c>
      <c r="W7" s="32">
        <f>$D7*'Timelines'!U13</f>
      </c>
      <c r="X7" s="32">
        <f>$D7*'Timelines'!V13</f>
      </c>
      <c r="Y7" s="32">
        <f>$D7*'Timelines'!W13</f>
      </c>
      <c r="Z7" s="32">
        <f>$D7*'Timelines'!X13</f>
      </c>
      <c r="AA7" s="32">
        <f>$D7*'Timelines'!Y13</f>
      </c>
      <c r="AB7" s="32">
        <f>$D7*'Timelines'!Z13</f>
      </c>
      <c r="AC7" s="32">
        <f>$D7*'Timelines'!AA13</f>
      </c>
      <c r="AD7" s="32">
        <f>$D7*'Timelines'!AB13</f>
      </c>
      <c r="AE7" s="32">
        <f>$D7*'Timelines'!AC13</f>
      </c>
      <c r="AF7" s="32">
        <f>$D7*'Timelines'!AD13</f>
      </c>
      <c r="AG7" s="32">
        <f>$D7*'Timelines'!AE13</f>
      </c>
      <c r="AH7" s="32">
        <f>$D7*'Timelines'!AF13</f>
      </c>
      <c r="AI7" s="32">
        <f>$D7*'Timelines'!AG13</f>
      </c>
      <c r="AJ7" s="32">
        <f>$D7*'Timelines'!AH13</f>
      </c>
      <c r="AK7" s="32">
        <f>$D7*'Timelines'!AI13</f>
      </c>
      <c r="AL7" s="32">
        <f>$D7*'Timelines'!AJ13</f>
      </c>
      <c r="AM7" s="32">
        <f>$D7*'Timelines'!AK13</f>
      </c>
      <c r="AN7" s="32">
        <f>$D7*'Timelines'!AL13</f>
      </c>
      <c r="AO7" s="32">
        <f>$D7*'Timelines'!AM13</f>
      </c>
      <c r="AP7" s="32">
        <f>$D7*'Timelines'!AN13</f>
      </c>
      <c r="AQ7" s="32">
        <f>$D7*'Timelines'!AO13</f>
      </c>
      <c r="AR7" s="32">
        <f>$D7*'Timelines'!AP13</f>
      </c>
      <c r="AS7" s="32">
        <f>$D7*'Timelines'!AQ13</f>
      </c>
      <c r="AT7" s="32">
        <f>$D7*'Timelines'!AR13</f>
      </c>
      <c r="AU7" s="32">
        <f>$D7*'Timelines'!AS13</f>
      </c>
      <c r="AV7" s="32">
        <f>$D7*'Timelines'!AT13</f>
      </c>
      <c r="AW7" s="32">
        <f>$D7*'Timelines'!AU13</f>
      </c>
      <c r="AX7" s="32">
        <f>$D7*'Timelines'!AV13</f>
      </c>
      <c r="AY7" s="32">
        <f>$D7*'Timelines'!AW13</f>
      </c>
      <c r="AZ7" s="32">
        <f>$D7*'Timelines'!AX13</f>
      </c>
      <c r="BA7" s="32">
        <f>$D7*'Timelines'!AY13</f>
      </c>
      <c r="BB7" s="32">
        <f>$D7*'Timelines'!AZ13</f>
      </c>
      <c r="BC7" s="32">
        <f>$D7*'Timelines'!BA13</f>
      </c>
      <c r="BD7" s="32">
        <f>$D7*'Timelines'!BB13</f>
      </c>
      <c r="BE7" s="32">
        <f>$D7*'Timelines'!BC13</f>
      </c>
      <c r="BF7" s="32">
        <f>$D7*'Timelines'!BD13</f>
      </c>
      <c r="BG7" s="32">
        <f>$D7*'Timelines'!BE13</f>
      </c>
      <c r="BH7" s="32">
        <f>$D7*'Timelines'!BF13</f>
      </c>
      <c r="BI7" s="32">
        <f>$D7*'Timelines'!BG13</f>
      </c>
      <c r="BJ7" s="32">
        <f>$D7*'Timelines'!BH13</f>
      </c>
      <c r="BK7" s="32">
        <f>$D7*'Timelines'!BI13</f>
      </c>
      <c r="BL7" s="32">
        <f>$D7*'Timelines'!BJ13</f>
      </c>
      <c r="BM7" s="32">
        <f>$D7*'Timelines'!BK13</f>
      </c>
      <c r="BN7" s="32">
        <f>$D7*'Timelines'!BL13</f>
      </c>
      <c r="BO7" s="32">
        <f>$D7*'Timelines'!BM13</f>
      </c>
      <c r="BP7" s="32">
        <f>$D7*'Timelines'!BN13</f>
      </c>
      <c r="BQ7" s="32">
        <f>$D7*'Timelines'!BO13</f>
      </c>
      <c r="BR7" s="32">
        <f>$D7*'Timelines'!BP13</f>
      </c>
      <c r="BS7" s="32">
        <f>$D7*'Timelines'!BQ13</f>
      </c>
      <c r="BT7" s="32">
        <f>$D7*'Timelines'!BR13</f>
      </c>
      <c r="BU7" s="32">
        <f>$D7*'Timelines'!BS13</f>
      </c>
      <c r="BV7" s="32">
        <f>$D7*'Timelines'!BT13</f>
      </c>
      <c r="BW7" s="32">
        <f>$D7*'Timelines'!BU13</f>
      </c>
      <c r="BX7" s="32">
        <f>$D7*'Timelines'!BV13</f>
      </c>
      <c r="BY7" s="32">
        <f>$D7*'Timelines'!BW13</f>
      </c>
      <c r="BZ7" s="32">
        <f>$D7*'Timelines'!BX13</f>
      </c>
      <c r="CA7" s="32">
        <f>$D7*'Timelines'!BY13</f>
      </c>
      <c r="CB7" s="32">
        <f>$D7*'Timelines'!BZ13</f>
      </c>
      <c r="CC7" s="32">
        <f>$D7*'Timelines'!CA13</f>
      </c>
      <c r="CD7" s="32">
        <f>$D7*'Timelines'!CB13</f>
      </c>
      <c r="CE7" s="32">
        <f>$D7*'Timelines'!CC13</f>
      </c>
      <c r="CF7" s="32">
        <f>$D7*'Timelines'!CD13</f>
      </c>
      <c r="CG7" s="32">
        <f>$D7*'Timelines'!CE13</f>
      </c>
      <c r="CH7" s="32">
        <f>$D7*'Timelines'!CF13</f>
      </c>
      <c r="CI7" s="32">
        <f>$D7*'Timelines'!CG13</f>
      </c>
      <c r="CJ7" s="32">
        <f>$D7*'Timelines'!CH13</f>
      </c>
    </row>
    <row r="8" spans="1:88" s="33" customFormat="1" x14ac:dyDescent="0.25">
      <c r="A8" s="33" t="s">
        <v>252</v>
      </c>
      <c r="B8" s="33" t="s">
        <v>253</v>
      </c>
      <c r="C8" s="33" t="s">
        <v>260</v>
      </c>
      <c r="D8" s="34">
        <v>0</v>
      </c>
      <c r="E8" s="34">
        <f>$D8*'Timelines'!C14</f>
      </c>
      <c r="F8" s="34">
        <f>$D8*'Timelines'!D14</f>
      </c>
      <c r="G8" s="34">
        <f>$D8*'Timelines'!E14</f>
      </c>
      <c r="H8" s="34">
        <f>$D8*'Timelines'!F14</f>
      </c>
      <c r="I8" s="34">
        <f>$D8*'Timelines'!G14</f>
      </c>
      <c r="J8" s="34">
        <f>$D8*'Timelines'!H14</f>
      </c>
      <c r="K8" s="34">
        <f>$D8*'Timelines'!I14</f>
      </c>
      <c r="L8" s="34">
        <f>$D8*'Timelines'!J14</f>
      </c>
      <c r="M8" s="34">
        <f>$D8*'Timelines'!K14</f>
      </c>
      <c r="N8" s="34">
        <f>$D8*'Timelines'!L14</f>
      </c>
      <c r="O8" s="34">
        <f>$D8*'Timelines'!M14</f>
      </c>
      <c r="P8" s="34">
        <f>$D8*'Timelines'!N14</f>
      </c>
      <c r="Q8" s="34">
        <f>$D8*'Timelines'!O14</f>
      </c>
      <c r="R8" s="34">
        <f>$D8*'Timelines'!P14</f>
      </c>
      <c r="S8" s="34">
        <f>$D8*'Timelines'!Q14</f>
      </c>
      <c r="T8" s="34">
        <f>$D8*'Timelines'!R14</f>
      </c>
      <c r="U8" s="34">
        <f>$D8*'Timelines'!S14</f>
      </c>
      <c r="V8" s="34">
        <f>$D8*'Timelines'!T14</f>
      </c>
      <c r="W8" s="34">
        <f>$D8*'Timelines'!U14</f>
      </c>
      <c r="X8" s="34">
        <f>$D8*'Timelines'!V14</f>
      </c>
      <c r="Y8" s="34">
        <f>$D8*'Timelines'!W14</f>
      </c>
      <c r="Z8" s="34">
        <f>$D8*'Timelines'!X14</f>
      </c>
      <c r="AA8" s="34">
        <f>$D8*'Timelines'!Y14</f>
      </c>
      <c r="AB8" s="34">
        <f>$D8*'Timelines'!Z14</f>
      </c>
      <c r="AC8" s="34">
        <f>$D8*'Timelines'!AA14</f>
      </c>
      <c r="AD8" s="34">
        <f>$D8*'Timelines'!AB14</f>
      </c>
      <c r="AE8" s="34">
        <f>$D8*'Timelines'!AC14</f>
      </c>
      <c r="AF8" s="34">
        <f>$D8*'Timelines'!AD14</f>
      </c>
      <c r="AG8" s="34">
        <f>$D8*'Timelines'!AE14</f>
      </c>
      <c r="AH8" s="34">
        <f>$D8*'Timelines'!AF14</f>
      </c>
      <c r="AI8" s="34">
        <f>$D8*'Timelines'!AG14</f>
      </c>
      <c r="AJ8" s="34">
        <f>$D8*'Timelines'!AH14</f>
      </c>
      <c r="AK8" s="34">
        <f>$D8*'Timelines'!AI14</f>
      </c>
      <c r="AL8" s="34">
        <f>$D8*'Timelines'!AJ14</f>
      </c>
      <c r="AM8" s="34">
        <f>$D8*'Timelines'!AK14</f>
      </c>
      <c r="AN8" s="34">
        <f>$D8*'Timelines'!AL14</f>
      </c>
      <c r="AO8" s="34">
        <f>$D8*'Timelines'!AM14</f>
      </c>
      <c r="AP8" s="34">
        <f>$D8*'Timelines'!AN14</f>
      </c>
      <c r="AQ8" s="34">
        <f>$D8*'Timelines'!AO14</f>
      </c>
      <c r="AR8" s="34">
        <f>$D8*'Timelines'!AP14</f>
      </c>
      <c r="AS8" s="34">
        <f>$D8*'Timelines'!AQ14</f>
      </c>
      <c r="AT8" s="34">
        <f>$D8*'Timelines'!AR14</f>
      </c>
      <c r="AU8" s="34">
        <f>$D8*'Timelines'!AS14</f>
      </c>
      <c r="AV8" s="34">
        <f>$D8*'Timelines'!AT14</f>
      </c>
      <c r="AW8" s="34">
        <f>$D8*'Timelines'!AU14</f>
      </c>
      <c r="AX8" s="34">
        <f>$D8*'Timelines'!AV14</f>
      </c>
      <c r="AY8" s="34">
        <f>$D8*'Timelines'!AW14</f>
      </c>
      <c r="AZ8" s="34">
        <f>$D8*'Timelines'!AX14</f>
      </c>
      <c r="BA8" s="34">
        <f>$D8*'Timelines'!AY14</f>
      </c>
      <c r="BB8" s="34">
        <f>$D8*'Timelines'!AZ14</f>
      </c>
      <c r="BC8" s="34">
        <f>$D8*'Timelines'!BA14</f>
      </c>
      <c r="BD8" s="34">
        <f>$D8*'Timelines'!BB14</f>
      </c>
      <c r="BE8" s="34">
        <f>$D8*'Timelines'!BC14</f>
      </c>
      <c r="BF8" s="34">
        <f>$D8*'Timelines'!BD14</f>
      </c>
      <c r="BG8" s="34">
        <f>$D8*'Timelines'!BE14</f>
      </c>
      <c r="BH8" s="34">
        <f>$D8*'Timelines'!BF14</f>
      </c>
      <c r="BI8" s="34">
        <f>$D8*'Timelines'!BG14</f>
      </c>
      <c r="BJ8" s="34">
        <f>$D8*'Timelines'!BH14</f>
      </c>
      <c r="BK8" s="34">
        <f>$D8*'Timelines'!BI14</f>
      </c>
      <c r="BL8" s="34">
        <f>$D8*'Timelines'!BJ14</f>
      </c>
      <c r="BM8" s="34">
        <f>$D8*'Timelines'!BK14</f>
      </c>
      <c r="BN8" s="34">
        <f>$D8*'Timelines'!BL14</f>
      </c>
      <c r="BO8" s="34">
        <f>$D8*'Timelines'!BM14</f>
      </c>
      <c r="BP8" s="34">
        <f>$D8*'Timelines'!BN14</f>
      </c>
      <c r="BQ8" s="34">
        <f>$D8*'Timelines'!BO14</f>
      </c>
      <c r="BR8" s="34">
        <f>$D8*'Timelines'!BP14</f>
      </c>
      <c r="BS8" s="34">
        <f>$D8*'Timelines'!BQ14</f>
      </c>
      <c r="BT8" s="34">
        <f>$D8*'Timelines'!BR14</f>
      </c>
      <c r="BU8" s="34">
        <f>$D8*'Timelines'!BS14</f>
      </c>
      <c r="BV8" s="34">
        <f>$D8*'Timelines'!BT14</f>
      </c>
      <c r="BW8" s="34">
        <f>$D8*'Timelines'!BU14</f>
      </c>
      <c r="BX8" s="34">
        <f>$D8*'Timelines'!BV14</f>
      </c>
      <c r="BY8" s="34">
        <f>$D8*'Timelines'!BW14</f>
      </c>
      <c r="BZ8" s="34">
        <f>$D8*'Timelines'!BX14</f>
      </c>
      <c r="CA8" s="34">
        <f>$D8*'Timelines'!BY14</f>
      </c>
      <c r="CB8" s="34">
        <f>$D8*'Timelines'!BZ14</f>
      </c>
      <c r="CC8" s="34">
        <f>$D8*'Timelines'!CA14</f>
      </c>
      <c r="CD8" s="34">
        <f>$D8*'Timelines'!CB14</f>
      </c>
      <c r="CE8" s="34">
        <f>$D8*'Timelines'!CC14</f>
      </c>
      <c r="CF8" s="34">
        <f>$D8*'Timelines'!CD14</f>
      </c>
      <c r="CG8" s="34">
        <f>$D8*'Timelines'!CE14</f>
      </c>
      <c r="CH8" s="34">
        <f>$D8*'Timelines'!CF14</f>
      </c>
      <c r="CI8" s="34">
        <f>$D8*'Timelines'!CG14</f>
      </c>
      <c r="CJ8" s="34">
        <f>$D8*'Timelines'!CH14</f>
      </c>
    </row>
    <row r="9" spans="1:88" x14ac:dyDescent="0.25">
      <c r="A9" t="s">
        <v>252</v>
      </c>
      <c r="B9" t="s">
        <v>253</v>
      </c>
      <c r="C9" t="s">
        <v>261</v>
      </c>
      <c r="D9" s="32">
        <v>0</v>
      </c>
      <c r="E9" s="32">
        <f>$D9*'Timelines'!C15</f>
      </c>
      <c r="F9" s="32">
        <f>$D9*'Timelines'!D15</f>
      </c>
      <c r="G9" s="32">
        <f>$D9*'Timelines'!E15</f>
      </c>
      <c r="H9" s="32">
        <f>$D9*'Timelines'!F15</f>
      </c>
      <c r="I9" s="32">
        <f>$D9*'Timelines'!G15</f>
      </c>
      <c r="J9" s="32">
        <f>$D9*'Timelines'!H15</f>
      </c>
      <c r="K9" s="32">
        <f>$D9*'Timelines'!I15</f>
      </c>
      <c r="L9" s="32">
        <f>$D9*'Timelines'!J15</f>
      </c>
      <c r="M9" s="32">
        <f>$D9*'Timelines'!K15</f>
      </c>
      <c r="N9" s="32">
        <f>$D9*'Timelines'!L15</f>
      </c>
      <c r="O9" s="32">
        <f>$D9*'Timelines'!M15</f>
      </c>
      <c r="P9" s="32">
        <f>$D9*'Timelines'!N15</f>
      </c>
      <c r="Q9" s="32">
        <f>$D9*'Timelines'!O15</f>
      </c>
      <c r="R9" s="32">
        <f>$D9*'Timelines'!P15</f>
      </c>
      <c r="S9" s="32">
        <f>$D9*'Timelines'!Q15</f>
      </c>
      <c r="T9" s="32">
        <f>$D9*'Timelines'!R15</f>
      </c>
      <c r="U9" s="32">
        <f>$D9*'Timelines'!S15</f>
      </c>
      <c r="V9" s="32">
        <f>$D9*'Timelines'!T15</f>
      </c>
      <c r="W9" s="32">
        <f>$D9*'Timelines'!U15</f>
      </c>
      <c r="X9" s="32">
        <f>$D9*'Timelines'!V15</f>
      </c>
      <c r="Y9" s="32">
        <f>$D9*'Timelines'!W15</f>
      </c>
      <c r="Z9" s="32">
        <f>$D9*'Timelines'!X15</f>
      </c>
      <c r="AA9" s="32">
        <f>$D9*'Timelines'!Y15</f>
      </c>
      <c r="AB9" s="32">
        <f>$D9*'Timelines'!Z15</f>
      </c>
      <c r="AC9" s="32">
        <f>$D9*'Timelines'!AA15</f>
      </c>
      <c r="AD9" s="32">
        <f>$D9*'Timelines'!AB15</f>
      </c>
      <c r="AE9" s="32">
        <f>$D9*'Timelines'!AC15</f>
      </c>
      <c r="AF9" s="32">
        <f>$D9*'Timelines'!AD15</f>
      </c>
      <c r="AG9" s="32">
        <f>$D9*'Timelines'!AE15</f>
      </c>
      <c r="AH9" s="32">
        <f>$D9*'Timelines'!AF15</f>
      </c>
      <c r="AI9" s="32">
        <f>$D9*'Timelines'!AG15</f>
      </c>
      <c r="AJ9" s="32">
        <f>$D9*'Timelines'!AH15</f>
      </c>
      <c r="AK9" s="32">
        <f>$D9*'Timelines'!AI15</f>
      </c>
      <c r="AL9" s="32">
        <f>$D9*'Timelines'!AJ15</f>
      </c>
      <c r="AM9" s="32">
        <f>$D9*'Timelines'!AK15</f>
      </c>
      <c r="AN9" s="32">
        <f>$D9*'Timelines'!AL15</f>
      </c>
      <c r="AO9" s="32">
        <f>$D9*'Timelines'!AM15</f>
      </c>
      <c r="AP9" s="32">
        <f>$D9*'Timelines'!AN15</f>
      </c>
      <c r="AQ9" s="32">
        <f>$D9*'Timelines'!AO15</f>
      </c>
      <c r="AR9" s="32">
        <f>$D9*'Timelines'!AP15</f>
      </c>
      <c r="AS9" s="32">
        <f>$D9*'Timelines'!AQ15</f>
      </c>
      <c r="AT9" s="32">
        <f>$D9*'Timelines'!AR15</f>
      </c>
      <c r="AU9" s="32">
        <f>$D9*'Timelines'!AS15</f>
      </c>
      <c r="AV9" s="32">
        <f>$D9*'Timelines'!AT15</f>
      </c>
      <c r="AW9" s="32">
        <f>$D9*'Timelines'!AU15</f>
      </c>
      <c r="AX9" s="32">
        <f>$D9*'Timelines'!AV15</f>
      </c>
      <c r="AY9" s="32">
        <f>$D9*'Timelines'!AW15</f>
      </c>
      <c r="AZ9" s="32">
        <f>$D9*'Timelines'!AX15</f>
      </c>
      <c r="BA9" s="32">
        <f>$D9*'Timelines'!AY15</f>
      </c>
      <c r="BB9" s="32">
        <f>$D9*'Timelines'!AZ15</f>
      </c>
      <c r="BC9" s="32">
        <f>$D9*'Timelines'!BA15</f>
      </c>
      <c r="BD9" s="32">
        <f>$D9*'Timelines'!BB15</f>
      </c>
      <c r="BE9" s="32">
        <f>$D9*'Timelines'!BC15</f>
      </c>
      <c r="BF9" s="32">
        <f>$D9*'Timelines'!BD15</f>
      </c>
      <c r="BG9" s="32">
        <f>$D9*'Timelines'!BE15</f>
      </c>
      <c r="BH9" s="32">
        <f>$D9*'Timelines'!BF15</f>
      </c>
      <c r="BI9" s="32">
        <f>$D9*'Timelines'!BG15</f>
      </c>
      <c r="BJ9" s="32">
        <f>$D9*'Timelines'!BH15</f>
      </c>
      <c r="BK9" s="32">
        <f>$D9*'Timelines'!BI15</f>
      </c>
      <c r="BL9" s="32">
        <f>$D9*'Timelines'!BJ15</f>
      </c>
      <c r="BM9" s="32">
        <f>$D9*'Timelines'!BK15</f>
      </c>
      <c r="BN9" s="32">
        <f>$D9*'Timelines'!BL15</f>
      </c>
      <c r="BO9" s="32">
        <f>$D9*'Timelines'!BM15</f>
      </c>
      <c r="BP9" s="32">
        <f>$D9*'Timelines'!BN15</f>
      </c>
      <c r="BQ9" s="32">
        <f>$D9*'Timelines'!BO15</f>
      </c>
      <c r="BR9" s="32">
        <f>$D9*'Timelines'!BP15</f>
      </c>
      <c r="BS9" s="32">
        <f>$D9*'Timelines'!BQ15</f>
      </c>
      <c r="BT9" s="32">
        <f>$D9*'Timelines'!BR15</f>
      </c>
      <c r="BU9" s="32">
        <f>$D9*'Timelines'!BS15</f>
      </c>
      <c r="BV9" s="32">
        <f>$D9*'Timelines'!BT15</f>
      </c>
      <c r="BW9" s="32">
        <f>$D9*'Timelines'!BU15</f>
      </c>
      <c r="BX9" s="32">
        <f>$D9*'Timelines'!BV15</f>
      </c>
      <c r="BY9" s="32">
        <f>$D9*'Timelines'!BW15</f>
      </c>
      <c r="BZ9" s="32">
        <f>$D9*'Timelines'!BX15</f>
      </c>
      <c r="CA9" s="32">
        <f>$D9*'Timelines'!BY15</f>
      </c>
      <c r="CB9" s="32">
        <f>$D9*'Timelines'!BZ15</f>
      </c>
      <c r="CC9" s="32">
        <f>$D9*'Timelines'!CA15</f>
      </c>
      <c r="CD9" s="32">
        <f>$D9*'Timelines'!CB15</f>
      </c>
      <c r="CE9" s="32">
        <f>$D9*'Timelines'!CC15</f>
      </c>
      <c r="CF9" s="32">
        <f>$D9*'Timelines'!CD15</f>
      </c>
      <c r="CG9" s="32">
        <f>$D9*'Timelines'!CE15</f>
      </c>
      <c r="CH9" s="32">
        <f>$D9*'Timelines'!CF15</f>
      </c>
      <c r="CI9" s="32">
        <f>$D9*'Timelines'!CG15</f>
      </c>
      <c r="CJ9" s="32">
        <f>$D9*'Timelines'!CH15</f>
      </c>
    </row>
    <row r="10" spans="1:88" s="33" customFormat="1" x14ac:dyDescent="0.25">
      <c r="A10" s="33" t="s">
        <v>252</v>
      </c>
      <c r="B10" s="33" t="s">
        <v>253</v>
      </c>
      <c r="C10" s="33" t="s">
        <v>262</v>
      </c>
      <c r="D10" s="34">
        <v>500000</v>
      </c>
      <c r="E10" s="34">
        <f>$D10*'Timelines'!C16</f>
      </c>
      <c r="F10" s="34">
        <f>$D10*'Timelines'!D16</f>
      </c>
      <c r="G10" s="34">
        <f>$D10*'Timelines'!E16</f>
      </c>
      <c r="H10" s="34">
        <f>$D10*'Timelines'!F16</f>
      </c>
      <c r="I10" s="34">
        <f>$D10*'Timelines'!G16</f>
      </c>
      <c r="J10" s="34">
        <f>$D10*'Timelines'!H16</f>
      </c>
      <c r="K10" s="34">
        <f>$D10*'Timelines'!I16</f>
      </c>
      <c r="L10" s="34">
        <f>$D10*'Timelines'!J16</f>
      </c>
      <c r="M10" s="34">
        <f>$D10*'Timelines'!K16</f>
      </c>
      <c r="N10" s="34">
        <f>$D10*'Timelines'!L16</f>
      </c>
      <c r="O10" s="34">
        <f>$D10*'Timelines'!M16</f>
      </c>
      <c r="P10" s="34">
        <f>$D10*'Timelines'!N16</f>
      </c>
      <c r="Q10" s="34">
        <f>$D10*'Timelines'!O16</f>
      </c>
      <c r="R10" s="34">
        <f>$D10*'Timelines'!P16</f>
      </c>
      <c r="S10" s="34">
        <f>$D10*'Timelines'!Q16</f>
      </c>
      <c r="T10" s="34">
        <f>$D10*'Timelines'!R16</f>
      </c>
      <c r="U10" s="34">
        <f>$D10*'Timelines'!S16</f>
      </c>
      <c r="V10" s="34">
        <f>$D10*'Timelines'!T16</f>
      </c>
      <c r="W10" s="34">
        <f>$D10*'Timelines'!U16</f>
      </c>
      <c r="X10" s="34">
        <f>$D10*'Timelines'!V16</f>
      </c>
      <c r="Y10" s="34">
        <f>$D10*'Timelines'!W16</f>
      </c>
      <c r="Z10" s="34">
        <f>$D10*'Timelines'!X16</f>
      </c>
      <c r="AA10" s="34">
        <f>$D10*'Timelines'!Y16</f>
      </c>
      <c r="AB10" s="34">
        <f>$D10*'Timelines'!Z16</f>
      </c>
      <c r="AC10" s="34">
        <f>$D10*'Timelines'!AA16</f>
      </c>
      <c r="AD10" s="34">
        <f>$D10*'Timelines'!AB16</f>
      </c>
      <c r="AE10" s="34">
        <f>$D10*'Timelines'!AC16</f>
      </c>
      <c r="AF10" s="34">
        <f>$D10*'Timelines'!AD16</f>
      </c>
      <c r="AG10" s="34">
        <f>$D10*'Timelines'!AE16</f>
      </c>
      <c r="AH10" s="34">
        <f>$D10*'Timelines'!AF16</f>
      </c>
      <c r="AI10" s="34">
        <f>$D10*'Timelines'!AG16</f>
      </c>
      <c r="AJ10" s="34">
        <f>$D10*'Timelines'!AH16</f>
      </c>
      <c r="AK10" s="34">
        <f>$D10*'Timelines'!AI16</f>
      </c>
      <c r="AL10" s="34">
        <f>$D10*'Timelines'!AJ16</f>
      </c>
      <c r="AM10" s="34">
        <f>$D10*'Timelines'!AK16</f>
      </c>
      <c r="AN10" s="34">
        <f>$D10*'Timelines'!AL16</f>
      </c>
      <c r="AO10" s="34">
        <f>$D10*'Timelines'!AM16</f>
      </c>
      <c r="AP10" s="34">
        <f>$D10*'Timelines'!AN16</f>
      </c>
      <c r="AQ10" s="34">
        <f>$D10*'Timelines'!AO16</f>
      </c>
      <c r="AR10" s="34">
        <f>$D10*'Timelines'!AP16</f>
      </c>
      <c r="AS10" s="34">
        <f>$D10*'Timelines'!AQ16</f>
      </c>
      <c r="AT10" s="34">
        <f>$D10*'Timelines'!AR16</f>
      </c>
      <c r="AU10" s="34">
        <f>$D10*'Timelines'!AS16</f>
      </c>
      <c r="AV10" s="34">
        <f>$D10*'Timelines'!AT16</f>
      </c>
      <c r="AW10" s="34">
        <f>$D10*'Timelines'!AU16</f>
      </c>
      <c r="AX10" s="34">
        <f>$D10*'Timelines'!AV16</f>
      </c>
      <c r="AY10" s="34">
        <f>$D10*'Timelines'!AW16</f>
      </c>
      <c r="AZ10" s="34">
        <f>$D10*'Timelines'!AX16</f>
      </c>
      <c r="BA10" s="34">
        <f>$D10*'Timelines'!AY16</f>
      </c>
      <c r="BB10" s="34">
        <f>$D10*'Timelines'!AZ16</f>
      </c>
      <c r="BC10" s="34">
        <f>$D10*'Timelines'!BA16</f>
      </c>
      <c r="BD10" s="34">
        <f>$D10*'Timelines'!BB16</f>
      </c>
      <c r="BE10" s="34">
        <f>$D10*'Timelines'!BC16</f>
      </c>
      <c r="BF10" s="34">
        <f>$D10*'Timelines'!BD16</f>
      </c>
      <c r="BG10" s="34">
        <f>$D10*'Timelines'!BE16</f>
      </c>
      <c r="BH10" s="34">
        <f>$D10*'Timelines'!BF16</f>
      </c>
      <c r="BI10" s="34">
        <f>$D10*'Timelines'!BG16</f>
      </c>
      <c r="BJ10" s="34">
        <f>$D10*'Timelines'!BH16</f>
      </c>
      <c r="BK10" s="34">
        <f>$D10*'Timelines'!BI16</f>
      </c>
      <c r="BL10" s="34">
        <f>$D10*'Timelines'!BJ16</f>
      </c>
      <c r="BM10" s="34">
        <f>$D10*'Timelines'!BK16</f>
      </c>
      <c r="BN10" s="34">
        <f>$D10*'Timelines'!BL16</f>
      </c>
      <c r="BO10" s="34">
        <f>$D10*'Timelines'!BM16</f>
      </c>
      <c r="BP10" s="34">
        <f>$D10*'Timelines'!BN16</f>
      </c>
      <c r="BQ10" s="34">
        <f>$D10*'Timelines'!BO16</f>
      </c>
      <c r="BR10" s="34">
        <f>$D10*'Timelines'!BP16</f>
      </c>
      <c r="BS10" s="34">
        <f>$D10*'Timelines'!BQ16</f>
      </c>
      <c r="BT10" s="34">
        <f>$D10*'Timelines'!BR16</f>
      </c>
      <c r="BU10" s="34">
        <f>$D10*'Timelines'!BS16</f>
      </c>
      <c r="BV10" s="34">
        <f>$D10*'Timelines'!BT16</f>
      </c>
      <c r="BW10" s="34">
        <f>$D10*'Timelines'!BU16</f>
      </c>
      <c r="BX10" s="34">
        <f>$D10*'Timelines'!BV16</f>
      </c>
      <c r="BY10" s="34">
        <f>$D10*'Timelines'!BW16</f>
      </c>
      <c r="BZ10" s="34">
        <f>$D10*'Timelines'!BX16</f>
      </c>
      <c r="CA10" s="34">
        <f>$D10*'Timelines'!BY16</f>
      </c>
      <c r="CB10" s="34">
        <f>$D10*'Timelines'!BZ16</f>
      </c>
      <c r="CC10" s="34">
        <f>$D10*'Timelines'!CA16</f>
      </c>
      <c r="CD10" s="34">
        <f>$D10*'Timelines'!CB16</f>
      </c>
      <c r="CE10" s="34">
        <f>$D10*'Timelines'!CC16</f>
      </c>
      <c r="CF10" s="34">
        <f>$D10*'Timelines'!CD16</f>
      </c>
      <c r="CG10" s="34">
        <f>$D10*'Timelines'!CE16</f>
      </c>
      <c r="CH10" s="34">
        <f>$D10*'Timelines'!CF16</f>
      </c>
      <c r="CI10" s="34">
        <f>$D10*'Timelines'!CG16</f>
      </c>
      <c r="CJ10" s="34">
        <f>$D10*'Timelines'!CH16</f>
      </c>
    </row>
    <row r="11" spans="1:88" x14ac:dyDescent="0.25">
      <c r="A11" t="s">
        <v>252</v>
      </c>
      <c r="B11" t="s">
        <v>253</v>
      </c>
      <c r="C11" t="s">
        <v>263</v>
      </c>
      <c r="D11" s="32">
        <v>14000000</v>
      </c>
      <c r="E11" s="32">
        <f>$D11*'Timelines'!C17</f>
      </c>
      <c r="F11" s="32">
        <f>$D11*'Timelines'!D17</f>
      </c>
      <c r="G11" s="32">
        <f>$D11*'Timelines'!E17</f>
      </c>
      <c r="H11" s="32">
        <f>$D11*'Timelines'!F17</f>
      </c>
      <c r="I11" s="32">
        <f>$D11*'Timelines'!G17</f>
      </c>
      <c r="J11" s="32">
        <f>$D11*'Timelines'!H17</f>
      </c>
      <c r="K11" s="32">
        <f>$D11*'Timelines'!I17</f>
      </c>
      <c r="L11" s="32">
        <f>$D11*'Timelines'!J17</f>
      </c>
      <c r="M11" s="32">
        <f>$D11*'Timelines'!K17</f>
      </c>
      <c r="N11" s="32">
        <f>$D11*'Timelines'!L17</f>
      </c>
      <c r="O11" s="32">
        <f>$D11*'Timelines'!M17</f>
      </c>
      <c r="P11" s="32">
        <f>$D11*'Timelines'!N17</f>
      </c>
      <c r="Q11" s="32">
        <f>$D11*'Timelines'!O17</f>
      </c>
      <c r="R11" s="32">
        <f>$D11*'Timelines'!P17</f>
      </c>
      <c r="S11" s="32">
        <f>$D11*'Timelines'!Q17</f>
      </c>
      <c r="T11" s="32">
        <f>$D11*'Timelines'!R17</f>
      </c>
      <c r="U11" s="32">
        <f>$D11*'Timelines'!S17</f>
      </c>
      <c r="V11" s="32">
        <f>$D11*'Timelines'!T17</f>
      </c>
      <c r="W11" s="32">
        <f>$D11*'Timelines'!U17</f>
      </c>
      <c r="X11" s="32">
        <f>$D11*'Timelines'!V17</f>
      </c>
      <c r="Y11" s="32">
        <f>$D11*'Timelines'!W17</f>
      </c>
      <c r="Z11" s="32">
        <f>$D11*'Timelines'!X17</f>
      </c>
      <c r="AA11" s="32">
        <f>$D11*'Timelines'!Y17</f>
      </c>
      <c r="AB11" s="32">
        <f>$D11*'Timelines'!Z17</f>
      </c>
      <c r="AC11" s="32">
        <f>$D11*'Timelines'!AA17</f>
      </c>
      <c r="AD11" s="32">
        <f>$D11*'Timelines'!AB17</f>
      </c>
      <c r="AE11" s="32">
        <f>$D11*'Timelines'!AC17</f>
      </c>
      <c r="AF11" s="32">
        <f>$D11*'Timelines'!AD17</f>
      </c>
      <c r="AG11" s="32">
        <f>$D11*'Timelines'!AE17</f>
      </c>
      <c r="AH11" s="32">
        <f>$D11*'Timelines'!AF17</f>
      </c>
      <c r="AI11" s="32">
        <f>$D11*'Timelines'!AG17</f>
      </c>
      <c r="AJ11" s="32">
        <f>$D11*'Timelines'!AH17</f>
      </c>
      <c r="AK11" s="32">
        <f>$D11*'Timelines'!AI17</f>
      </c>
      <c r="AL11" s="32">
        <f>$D11*'Timelines'!AJ17</f>
      </c>
      <c r="AM11" s="32">
        <f>$D11*'Timelines'!AK17</f>
      </c>
      <c r="AN11" s="32">
        <f>$D11*'Timelines'!AL17</f>
      </c>
      <c r="AO11" s="32">
        <f>$D11*'Timelines'!AM17</f>
      </c>
      <c r="AP11" s="32">
        <f>$D11*'Timelines'!AN17</f>
      </c>
      <c r="AQ11" s="32">
        <f>$D11*'Timelines'!AO17</f>
      </c>
      <c r="AR11" s="32">
        <f>$D11*'Timelines'!AP17</f>
      </c>
      <c r="AS11" s="32">
        <f>$D11*'Timelines'!AQ17</f>
      </c>
      <c r="AT11" s="32">
        <f>$D11*'Timelines'!AR17</f>
      </c>
      <c r="AU11" s="32">
        <f>$D11*'Timelines'!AS17</f>
      </c>
      <c r="AV11" s="32">
        <f>$D11*'Timelines'!AT17</f>
      </c>
      <c r="AW11" s="32">
        <f>$D11*'Timelines'!AU17</f>
      </c>
      <c r="AX11" s="32">
        <f>$D11*'Timelines'!AV17</f>
      </c>
      <c r="AY11" s="32">
        <f>$D11*'Timelines'!AW17</f>
      </c>
      <c r="AZ11" s="32">
        <f>$D11*'Timelines'!AX17</f>
      </c>
      <c r="BA11" s="32">
        <f>$D11*'Timelines'!AY17</f>
      </c>
      <c r="BB11" s="32">
        <f>$D11*'Timelines'!AZ17</f>
      </c>
      <c r="BC11" s="32">
        <f>$D11*'Timelines'!BA17</f>
      </c>
      <c r="BD11" s="32">
        <f>$D11*'Timelines'!BB17</f>
      </c>
      <c r="BE11" s="32">
        <f>$D11*'Timelines'!BC17</f>
      </c>
      <c r="BF11" s="32">
        <f>$D11*'Timelines'!BD17</f>
      </c>
      <c r="BG11" s="32">
        <f>$D11*'Timelines'!BE17</f>
      </c>
      <c r="BH11" s="32">
        <f>$D11*'Timelines'!BF17</f>
      </c>
      <c r="BI11" s="32">
        <f>$D11*'Timelines'!BG17</f>
      </c>
      <c r="BJ11" s="32">
        <f>$D11*'Timelines'!BH17</f>
      </c>
      <c r="BK11" s="32">
        <f>$D11*'Timelines'!BI17</f>
      </c>
      <c r="BL11" s="32">
        <f>$D11*'Timelines'!BJ17</f>
      </c>
      <c r="BM11" s="32">
        <f>$D11*'Timelines'!BK17</f>
      </c>
      <c r="BN11" s="32">
        <f>$D11*'Timelines'!BL17</f>
      </c>
      <c r="BO11" s="32">
        <f>$D11*'Timelines'!BM17</f>
      </c>
      <c r="BP11" s="32">
        <f>$D11*'Timelines'!BN17</f>
      </c>
      <c r="BQ11" s="32">
        <f>$D11*'Timelines'!BO17</f>
      </c>
      <c r="BR11" s="32">
        <f>$D11*'Timelines'!BP17</f>
      </c>
      <c r="BS11" s="32">
        <f>$D11*'Timelines'!BQ17</f>
      </c>
      <c r="BT11" s="32">
        <f>$D11*'Timelines'!BR17</f>
      </c>
      <c r="BU11" s="32">
        <f>$D11*'Timelines'!BS17</f>
      </c>
      <c r="BV11" s="32">
        <f>$D11*'Timelines'!BT17</f>
      </c>
      <c r="BW11" s="32">
        <f>$D11*'Timelines'!BU17</f>
      </c>
      <c r="BX11" s="32">
        <f>$D11*'Timelines'!BV17</f>
      </c>
      <c r="BY11" s="32">
        <f>$D11*'Timelines'!BW17</f>
      </c>
      <c r="BZ11" s="32">
        <f>$D11*'Timelines'!BX17</f>
      </c>
      <c r="CA11" s="32">
        <f>$D11*'Timelines'!BY17</f>
      </c>
      <c r="CB11" s="32">
        <f>$D11*'Timelines'!BZ17</f>
      </c>
      <c r="CC11" s="32">
        <f>$D11*'Timelines'!CA17</f>
      </c>
      <c r="CD11" s="32">
        <f>$D11*'Timelines'!CB17</f>
      </c>
      <c r="CE11" s="32">
        <f>$D11*'Timelines'!CC17</f>
      </c>
      <c r="CF11" s="32">
        <f>$D11*'Timelines'!CD17</f>
      </c>
      <c r="CG11" s="32">
        <f>$D11*'Timelines'!CE17</f>
      </c>
      <c r="CH11" s="32">
        <f>$D11*'Timelines'!CF17</f>
      </c>
      <c r="CI11" s="32">
        <f>$D11*'Timelines'!CG17</f>
      </c>
      <c r="CJ11" s="32">
        <f>$D11*'Timelines'!CH17</f>
      </c>
    </row>
    <row r="12" spans="1:88" s="35" customFormat="1" x14ac:dyDescent="0.25">
      <c r="A12" s="35" t="s">
        <v>252</v>
      </c>
      <c r="B12" s="35" t="s">
        <v>73</v>
      </c>
      <c r="C12" s="35" t="s">
        <v>264</v>
      </c>
      <c r="D12" s="36">
        <f>SUM(E12:CJ12)</f>
      </c>
      <c r="E12" s="36">
        <f>SUM(E2:E11)</f>
      </c>
      <c r="F12" s="36">
        <f>SUM(F2:F11)</f>
      </c>
      <c r="G12" s="36">
        <f>SUM(G2:G11)</f>
      </c>
      <c r="H12" s="36">
        <f>SUM(H2:H11)</f>
      </c>
      <c r="I12" s="36">
        <f>SUM(I2:I11)</f>
      </c>
      <c r="J12" s="36">
        <f>SUM(J2:J11)</f>
      </c>
      <c r="K12" s="36">
        <f>SUM(K2:K11)</f>
      </c>
      <c r="L12" s="36">
        <f>SUM(L2:L11)</f>
      </c>
      <c r="M12" s="36">
        <f>SUM(M2:M11)</f>
      </c>
      <c r="N12" s="36">
        <f>SUM(N2:N11)</f>
      </c>
      <c r="O12" s="36">
        <f>SUM(O2:O11)</f>
      </c>
      <c r="P12" s="36">
        <f>SUM(P2:P11)</f>
      </c>
      <c r="Q12" s="36">
        <f>SUM(Q2:Q11)</f>
      </c>
      <c r="R12" s="36">
        <f>SUM(R2:R11)</f>
      </c>
      <c r="S12" s="36">
        <f>SUM(S2:S11)</f>
      </c>
      <c r="T12" s="36">
        <f>SUM(T2:T11)</f>
      </c>
      <c r="U12" s="36">
        <f>SUM(U2:U11)</f>
      </c>
      <c r="V12" s="36">
        <f>SUM(V2:V11)</f>
      </c>
      <c r="W12" s="36">
        <f>SUM(W2:W11)</f>
      </c>
      <c r="X12" s="36">
        <f>SUM(X2:X11)</f>
      </c>
      <c r="Y12" s="36">
        <f>SUM(Y2:Y11)</f>
      </c>
      <c r="Z12" s="36">
        <f>SUM(Z2:Z11)</f>
      </c>
      <c r="AA12" s="36">
        <f>SUM(AA2:AA11)</f>
      </c>
      <c r="AB12" s="36">
        <f>SUM(AB2:AB11)</f>
      </c>
      <c r="AC12" s="36">
        <f>SUM(AC2:AC11)</f>
      </c>
      <c r="AD12" s="36">
        <f>SUM(AD2:AD11)</f>
      </c>
      <c r="AE12" s="36">
        <f>SUM(AE2:AE11)</f>
      </c>
      <c r="AF12" s="36">
        <f>SUM(AF2:AF11)</f>
      </c>
      <c r="AG12" s="36">
        <f>SUM(AG2:AG11)</f>
      </c>
      <c r="AH12" s="36">
        <f>SUM(AH2:AH11)</f>
      </c>
      <c r="AI12" s="36">
        <f>SUM(AI2:AI11)</f>
      </c>
      <c r="AJ12" s="36">
        <f>SUM(AJ2:AJ11)</f>
      </c>
      <c r="AK12" s="36">
        <f>SUM(AK2:AK11)</f>
      </c>
      <c r="AL12" s="36">
        <f>SUM(AL2:AL11)</f>
      </c>
      <c r="AM12" s="36">
        <f>SUM(AM2:AM11)</f>
      </c>
      <c r="AN12" s="36">
        <f>SUM(AN2:AN11)</f>
      </c>
      <c r="AO12" s="36">
        <f>SUM(AO2:AO11)</f>
      </c>
      <c r="AP12" s="36">
        <f>SUM(AP2:AP11)</f>
      </c>
      <c r="AQ12" s="36">
        <f>SUM(AQ2:AQ11)</f>
      </c>
      <c r="AR12" s="36">
        <f>SUM(AR2:AR11)</f>
      </c>
      <c r="AS12" s="36">
        <f>SUM(AS2:AS11)</f>
      </c>
      <c r="AT12" s="36">
        <f>SUM(AT2:AT11)</f>
      </c>
      <c r="AU12" s="36">
        <f>SUM(AU2:AU11)</f>
      </c>
      <c r="AV12" s="36">
        <f>SUM(AV2:AV11)</f>
      </c>
      <c r="AW12" s="36">
        <f>SUM(AW2:AW11)</f>
      </c>
      <c r="AX12" s="36">
        <f>SUM(AX2:AX11)</f>
      </c>
      <c r="AY12" s="36">
        <f>SUM(AY2:AY11)</f>
      </c>
      <c r="AZ12" s="36">
        <f>SUM(AZ2:AZ11)</f>
      </c>
      <c r="BA12" s="36">
        <f>SUM(BA2:BA11)</f>
      </c>
      <c r="BB12" s="36">
        <f>SUM(BB2:BB11)</f>
      </c>
      <c r="BC12" s="36">
        <f>SUM(BC2:BC11)</f>
      </c>
      <c r="BD12" s="36">
        <f>SUM(BD2:BD11)</f>
      </c>
      <c r="BE12" s="36">
        <f>SUM(BE2:BE11)</f>
      </c>
      <c r="BF12" s="36">
        <f>SUM(BF2:BF11)</f>
      </c>
      <c r="BG12" s="36">
        <f>SUM(BG2:BG11)</f>
      </c>
      <c r="BH12" s="36">
        <f>SUM(BH2:BH11)</f>
      </c>
      <c r="BI12" s="36">
        <f>SUM(BI2:BI11)</f>
      </c>
      <c r="BJ12" s="36">
        <f>SUM(BJ2:BJ11)</f>
      </c>
      <c r="BK12" s="36">
        <f>SUM(BK2:BK11)</f>
      </c>
      <c r="BL12" s="36">
        <f>SUM(BL2:BL11)</f>
      </c>
      <c r="BM12" s="36">
        <f>SUM(BM2:BM11)</f>
      </c>
      <c r="BN12" s="36">
        <f>SUM(BN2:BN11)</f>
      </c>
      <c r="BO12" s="36">
        <f>SUM(BO2:BO11)</f>
      </c>
      <c r="BP12" s="36">
        <f>SUM(BP2:BP11)</f>
      </c>
      <c r="BQ12" s="36">
        <f>SUM(BQ2:BQ11)</f>
      </c>
      <c r="BR12" s="36">
        <f>SUM(BR2:BR11)</f>
      </c>
      <c r="BS12" s="36">
        <f>SUM(BS2:BS11)</f>
      </c>
      <c r="BT12" s="36">
        <f>SUM(BT2:BT11)</f>
      </c>
      <c r="BU12" s="36">
        <f>SUM(BU2:BU11)</f>
      </c>
      <c r="BV12" s="36">
        <f>SUM(BV2:BV11)</f>
      </c>
      <c r="BW12" s="36">
        <f>SUM(BW2:BW11)</f>
      </c>
      <c r="BX12" s="36">
        <f>SUM(BX2:BX11)</f>
      </c>
      <c r="BY12" s="36">
        <f>SUM(BY2:BY11)</f>
      </c>
      <c r="BZ12" s="36">
        <f>SUM(BZ2:BZ11)</f>
      </c>
      <c r="CA12" s="36">
        <f>SUM(CA2:CA11)</f>
      </c>
      <c r="CB12" s="36">
        <f>SUM(CB2:CB11)</f>
      </c>
      <c r="CC12" s="36">
        <f>SUM(CC2:CC11)</f>
      </c>
      <c r="CD12" s="36">
        <f>SUM(CD2:CD11)</f>
      </c>
      <c r="CE12" s="36">
        <f>SUM(CE2:CE11)</f>
      </c>
      <c r="CF12" s="36">
        <f>SUM(CF2:CF11)</f>
      </c>
      <c r="CG12" s="36">
        <f>SUM(CG2:CG11)</f>
      </c>
      <c r="CH12" s="36">
        <f>SUM(CH2:CH11)</f>
      </c>
      <c r="CI12" s="36">
        <f>SUM(CI2:CI11)</f>
      </c>
      <c r="CJ12" s="36">
        <f>SUM(CJ2:CJ11)</f>
      </c>
    </row>
    <row r="13" spans="1:88" s="39" customFormat="1" x14ac:dyDescent="0.25">
      <c r="A13" s="39" t="s">
        <v>252</v>
      </c>
      <c r="B13" s="39" t="s">
        <v>262</v>
      </c>
      <c r="C13" s="39" t="s">
        <v>265</v>
      </c>
      <c r="D13" s="40">
        <f>D12*0.1</f>
      </c>
      <c r="E13" s="40">
        <f>E12*0.1</f>
      </c>
      <c r="F13" s="40">
        <f>F12*0.1</f>
      </c>
      <c r="G13" s="40">
        <f>G12*0.1</f>
      </c>
      <c r="H13" s="40">
        <f>H12*0.1</f>
      </c>
      <c r="I13" s="40">
        <f>I12*0.1</f>
      </c>
      <c r="J13" s="40">
        <f>J12*0.1</f>
      </c>
      <c r="K13" s="40">
        <f>K12*0.1</f>
      </c>
      <c r="L13" s="40">
        <f>L12*0.1</f>
      </c>
      <c r="M13" s="40">
        <f>M12*0.1</f>
      </c>
      <c r="N13" s="40">
        <f>N12*0.1</f>
      </c>
      <c r="O13" s="40">
        <f>O12*0.1</f>
      </c>
      <c r="P13" s="40">
        <f>P12*0.1</f>
      </c>
      <c r="Q13" s="40">
        <f>Q12*0.1</f>
      </c>
      <c r="R13" s="40">
        <f>R12*0.1</f>
      </c>
      <c r="S13" s="40">
        <f>S12*0.1</f>
      </c>
      <c r="T13" s="40">
        <f>T12*0.1</f>
      </c>
      <c r="U13" s="40">
        <f>U12*0.1</f>
      </c>
      <c r="V13" s="40">
        <f>V12*0.1</f>
      </c>
      <c r="W13" s="40">
        <f>W12*0.1</f>
      </c>
      <c r="X13" s="40">
        <f>X12*0.1</f>
      </c>
      <c r="Y13" s="40">
        <f>Y12*0.1</f>
      </c>
      <c r="Z13" s="40">
        <f>Z12*0.1</f>
      </c>
      <c r="AA13" s="40">
        <f>AA12*0.1</f>
      </c>
      <c r="AB13" s="40">
        <f>AB12*0.1</f>
      </c>
      <c r="AC13" s="40">
        <f>AC12*0.1</f>
      </c>
      <c r="AD13" s="40">
        <f>AD12*0.1</f>
      </c>
      <c r="AE13" s="40">
        <f>AE12*0.1</f>
      </c>
      <c r="AF13" s="40">
        <f>AF12*0.1</f>
      </c>
      <c r="AG13" s="40">
        <f>AG12*0.1</f>
      </c>
      <c r="AH13" s="40">
        <f>AH12*0.1</f>
      </c>
      <c r="AI13" s="40">
        <f>AI12*0.1</f>
      </c>
      <c r="AJ13" s="40">
        <f>AJ12*0.1</f>
      </c>
      <c r="AK13" s="40">
        <f>AK12*0.1</f>
      </c>
      <c r="AL13" s="40">
        <f>AL12*0.1</f>
      </c>
      <c r="AM13" s="40">
        <f>AM12*0.1</f>
      </c>
      <c r="AN13" s="40">
        <f>AN12*0.1</f>
      </c>
      <c r="AO13" s="40">
        <f>AO12*0.1</f>
      </c>
      <c r="AP13" s="40">
        <f>AP12*0.1</f>
      </c>
      <c r="AQ13" s="40">
        <f>AQ12*0.1</f>
      </c>
      <c r="AR13" s="40">
        <f>AR12*0.1</f>
      </c>
      <c r="AS13" s="40">
        <f>AS12*0.1</f>
      </c>
      <c r="AT13" s="40">
        <f>AT12*0.1</f>
      </c>
      <c r="AU13" s="40">
        <f>AU12*0.1</f>
      </c>
      <c r="AV13" s="40">
        <f>AV12*0.1</f>
      </c>
      <c r="AW13" s="40">
        <f>AW12*0.1</f>
      </c>
      <c r="AX13" s="40">
        <f>AX12*0.1</f>
      </c>
      <c r="AY13" s="40">
        <f>AY12*0.1</f>
      </c>
      <c r="AZ13" s="40">
        <f>AZ12*0.1</f>
      </c>
      <c r="BA13" s="40">
        <f>BA12*0.1</f>
      </c>
      <c r="BB13" s="40">
        <f>BB12*0.1</f>
      </c>
      <c r="BC13" s="40">
        <f>BC12*0.1</f>
      </c>
      <c r="BD13" s="40">
        <f>BD12*0.1</f>
      </c>
      <c r="BE13" s="40">
        <f>BE12*0.1</f>
      </c>
      <c r="BF13" s="40">
        <f>BF12*0.1</f>
      </c>
      <c r="BG13" s="40">
        <f>BG12*0.1</f>
      </c>
      <c r="BH13" s="40">
        <f>BH12*0.1</f>
      </c>
      <c r="BI13" s="40">
        <f>BI12*0.1</f>
      </c>
      <c r="BJ13" s="40">
        <f>BJ12*0.1</f>
      </c>
      <c r="BK13" s="40">
        <f>BK12*0.1</f>
      </c>
      <c r="BL13" s="40">
        <f>BL12*0.1</f>
      </c>
      <c r="BM13" s="40">
        <f>BM12*0.1</f>
      </c>
      <c r="BN13" s="40">
        <f>BN12*0.1</f>
      </c>
      <c r="BO13" s="40">
        <f>BO12*0.1</f>
      </c>
      <c r="BP13" s="40">
        <f>BP12*0.1</f>
      </c>
      <c r="BQ13" s="40">
        <f>BQ12*0.1</f>
      </c>
      <c r="BR13" s="40">
        <f>BR12*0.1</f>
      </c>
      <c r="BS13" s="40">
        <f>BS12*0.1</f>
      </c>
      <c r="BT13" s="40">
        <f>BT12*0.1</f>
      </c>
      <c r="BU13" s="40">
        <f>BU12*0.1</f>
      </c>
      <c r="BV13" s="40">
        <f>BV12*0.1</f>
      </c>
      <c r="BW13" s="40">
        <f>BW12*0.1</f>
      </c>
      <c r="BX13" s="40">
        <f>BX12*0.1</f>
      </c>
      <c r="BY13" s="40">
        <f>BY12*0.1</f>
      </c>
      <c r="BZ13" s="40">
        <f>BZ12*0.1</f>
      </c>
      <c r="CA13" s="40">
        <f>CA12*0.1</f>
      </c>
      <c r="CB13" s="40">
        <f>CB12*0.1</f>
      </c>
      <c r="CC13" s="40">
        <f>CC12*0.1</f>
      </c>
      <c r="CD13" s="40">
        <f>CD12*0.1</f>
      </c>
      <c r="CE13" s="40">
        <f>CE12*0.1</f>
      </c>
      <c r="CF13" s="40">
        <f>CF12*0.1</f>
      </c>
      <c r="CG13" s="40">
        <f>CG12*0.1</f>
      </c>
      <c r="CH13" s="40">
        <f>CH12*0.1</f>
      </c>
      <c r="CI13" s="40">
        <f>CI12*0.1</f>
      </c>
      <c r="CJ13" s="40">
        <f>CJ12*0.1</f>
      </c>
    </row>
    <row r="14" spans="1:88" s="33" customFormat="1" x14ac:dyDescent="0.25">
      <c r="A14" s="33" t="s">
        <v>252</v>
      </c>
      <c r="B14" s="33" t="s">
        <v>266</v>
      </c>
      <c r="C14" s="33" t="s">
        <v>267</v>
      </c>
      <c r="D14" s="34">
        <v>5865000</v>
      </c>
      <c r="E14" s="34">
        <f>$D14*'Timelines'!C18</f>
      </c>
      <c r="F14" s="34">
        <f>$D14*'Timelines'!D18</f>
      </c>
      <c r="G14" s="34">
        <f>$D14*'Timelines'!E18</f>
      </c>
      <c r="H14" s="34">
        <f>$D14*'Timelines'!F18</f>
      </c>
      <c r="I14" s="34">
        <f>$D14*'Timelines'!G18</f>
      </c>
      <c r="J14" s="34">
        <f>$D14*'Timelines'!H18</f>
      </c>
      <c r="K14" s="34">
        <f>$D14*'Timelines'!I18</f>
      </c>
      <c r="L14" s="34">
        <f>$D14*'Timelines'!J18</f>
      </c>
      <c r="M14" s="34">
        <f>$D14*'Timelines'!K18</f>
      </c>
      <c r="N14" s="34">
        <f>$D14*'Timelines'!L18</f>
      </c>
      <c r="O14" s="34">
        <f>$D14*'Timelines'!M18</f>
      </c>
      <c r="P14" s="34">
        <f>$D14*'Timelines'!N18</f>
      </c>
      <c r="Q14" s="34">
        <f>$D14*'Timelines'!O18</f>
      </c>
      <c r="R14" s="34">
        <f>$D14*'Timelines'!P18</f>
      </c>
      <c r="S14" s="34">
        <f>$D14*'Timelines'!Q18</f>
      </c>
      <c r="T14" s="34">
        <f>$D14*'Timelines'!R18</f>
      </c>
      <c r="U14" s="34">
        <f>$D14*'Timelines'!S18</f>
      </c>
      <c r="V14" s="34">
        <f>$D14*'Timelines'!T18</f>
      </c>
      <c r="W14" s="34">
        <f>$D14*'Timelines'!U18</f>
      </c>
      <c r="X14" s="34">
        <f>$D14*'Timelines'!V18</f>
      </c>
      <c r="Y14" s="34">
        <f>$D14*'Timelines'!W18</f>
      </c>
      <c r="Z14" s="34">
        <f>$D14*'Timelines'!X18</f>
      </c>
      <c r="AA14" s="34">
        <f>$D14*'Timelines'!Y18</f>
      </c>
      <c r="AB14" s="34">
        <f>$D14*'Timelines'!Z18</f>
      </c>
      <c r="AC14" s="34">
        <f>$D14*'Timelines'!AA18</f>
      </c>
      <c r="AD14" s="34">
        <f>$D14*'Timelines'!AB18</f>
      </c>
      <c r="AE14" s="34">
        <f>$D14*'Timelines'!AC18</f>
      </c>
      <c r="AF14" s="34">
        <f>$D14*'Timelines'!AD18</f>
      </c>
      <c r="AG14" s="34">
        <f>$D14*'Timelines'!AE18</f>
      </c>
      <c r="AH14" s="34">
        <f>$D14*'Timelines'!AF18</f>
      </c>
      <c r="AI14" s="34">
        <f>$D14*'Timelines'!AG18</f>
      </c>
      <c r="AJ14" s="34">
        <f>$D14*'Timelines'!AH18</f>
      </c>
      <c r="AK14" s="34">
        <f>$D14*'Timelines'!AI18</f>
      </c>
      <c r="AL14" s="34">
        <f>$D14*'Timelines'!AJ18</f>
      </c>
      <c r="AM14" s="34">
        <f>$D14*'Timelines'!AK18</f>
      </c>
      <c r="AN14" s="34">
        <f>$D14*'Timelines'!AL18</f>
      </c>
      <c r="AO14" s="34">
        <f>$D14*'Timelines'!AM18</f>
      </c>
      <c r="AP14" s="34">
        <f>$D14*'Timelines'!AN18</f>
      </c>
      <c r="AQ14" s="34">
        <f>$D14*'Timelines'!AO18</f>
      </c>
      <c r="AR14" s="34">
        <f>$D14*'Timelines'!AP18</f>
      </c>
      <c r="AS14" s="34">
        <f>$D14*'Timelines'!AQ18</f>
      </c>
      <c r="AT14" s="34">
        <f>$D14*'Timelines'!AR18</f>
      </c>
      <c r="AU14" s="34">
        <f>$D14*'Timelines'!AS18</f>
      </c>
      <c r="AV14" s="34">
        <f>$D14*'Timelines'!AT18</f>
      </c>
      <c r="AW14" s="34">
        <f>$D14*'Timelines'!AU18</f>
      </c>
      <c r="AX14" s="34">
        <f>$D14*'Timelines'!AV18</f>
      </c>
      <c r="AY14" s="34">
        <f>$D14*'Timelines'!AW18</f>
      </c>
      <c r="AZ14" s="34">
        <f>$D14*'Timelines'!AX18</f>
      </c>
      <c r="BA14" s="34">
        <f>$D14*'Timelines'!AY18</f>
      </c>
      <c r="BB14" s="34">
        <f>$D14*'Timelines'!AZ18</f>
      </c>
      <c r="BC14" s="34">
        <f>$D14*'Timelines'!BA18</f>
      </c>
      <c r="BD14" s="34">
        <f>$D14*'Timelines'!BB18</f>
      </c>
      <c r="BE14" s="34">
        <f>$D14*'Timelines'!BC18</f>
      </c>
      <c r="BF14" s="34">
        <f>$D14*'Timelines'!BD18</f>
      </c>
      <c r="BG14" s="34">
        <f>$D14*'Timelines'!BE18</f>
      </c>
      <c r="BH14" s="34">
        <f>$D14*'Timelines'!BF18</f>
      </c>
      <c r="BI14" s="34">
        <f>$D14*'Timelines'!BG18</f>
      </c>
      <c r="BJ14" s="34">
        <f>$D14*'Timelines'!BH18</f>
      </c>
      <c r="BK14" s="34">
        <f>$D14*'Timelines'!BI18</f>
      </c>
      <c r="BL14" s="34">
        <f>$D14*'Timelines'!BJ18</f>
      </c>
      <c r="BM14" s="34">
        <f>$D14*'Timelines'!BK18</f>
      </c>
      <c r="BN14" s="34">
        <f>$D14*'Timelines'!BL18</f>
      </c>
      <c r="BO14" s="34">
        <f>$D14*'Timelines'!BM18</f>
      </c>
      <c r="BP14" s="34">
        <f>$D14*'Timelines'!BN18</f>
      </c>
      <c r="BQ14" s="34">
        <f>$D14*'Timelines'!BO18</f>
      </c>
      <c r="BR14" s="34">
        <f>$D14*'Timelines'!BP18</f>
      </c>
      <c r="BS14" s="34">
        <f>$D14*'Timelines'!BQ18</f>
      </c>
      <c r="BT14" s="34">
        <f>$D14*'Timelines'!BR18</f>
      </c>
      <c r="BU14" s="34">
        <f>$D14*'Timelines'!BS18</f>
      </c>
      <c r="BV14" s="34">
        <f>$D14*'Timelines'!BT18</f>
      </c>
      <c r="BW14" s="34">
        <f>$D14*'Timelines'!BU18</f>
      </c>
      <c r="BX14" s="34">
        <f>$D14*'Timelines'!BV18</f>
      </c>
      <c r="BY14" s="34">
        <f>$D14*'Timelines'!BW18</f>
      </c>
      <c r="BZ14" s="34">
        <f>$D14*'Timelines'!BX18</f>
      </c>
      <c r="CA14" s="34">
        <f>$D14*'Timelines'!BY18</f>
      </c>
      <c r="CB14" s="34">
        <f>$D14*'Timelines'!BZ18</f>
      </c>
      <c r="CC14" s="34">
        <f>$D14*'Timelines'!CA18</f>
      </c>
      <c r="CD14" s="34">
        <f>$D14*'Timelines'!CB18</f>
      </c>
      <c r="CE14" s="34">
        <f>$D14*'Timelines'!CC18</f>
      </c>
      <c r="CF14" s="34">
        <f>$D14*'Timelines'!CD18</f>
      </c>
      <c r="CG14" s="34">
        <f>$D14*'Timelines'!CE18</f>
      </c>
      <c r="CH14" s="34">
        <f>$D14*'Timelines'!CF18</f>
      </c>
      <c r="CI14" s="34">
        <f>$D14*'Timelines'!CG18</f>
      </c>
      <c r="CJ14" s="34">
        <f>$D14*'Timelines'!CH18</f>
      </c>
    </row>
    <row r="15" spans="1:88" x14ac:dyDescent="0.25">
      <c r="A15" t="s">
        <v>252</v>
      </c>
      <c r="B15" t="s">
        <v>266</v>
      </c>
      <c r="C15" t="s">
        <v>268</v>
      </c>
      <c r="D15" s="32">
        <v>5865000</v>
      </c>
      <c r="E15" s="32">
        <f>$D15*'Timelines'!C19</f>
      </c>
      <c r="F15" s="32">
        <f>$D15*'Timelines'!D19</f>
      </c>
      <c r="G15" s="32">
        <f>$D15*'Timelines'!E19</f>
      </c>
      <c r="H15" s="32">
        <f>$D15*'Timelines'!F19</f>
      </c>
      <c r="I15" s="32">
        <f>$D15*'Timelines'!G19</f>
      </c>
      <c r="J15" s="32">
        <f>$D15*'Timelines'!H19</f>
      </c>
      <c r="K15" s="32">
        <f>$D15*'Timelines'!I19</f>
      </c>
      <c r="L15" s="32">
        <f>$D15*'Timelines'!J19</f>
      </c>
      <c r="M15" s="32">
        <f>$D15*'Timelines'!K19</f>
      </c>
      <c r="N15" s="32">
        <f>$D15*'Timelines'!L19</f>
      </c>
      <c r="O15" s="32">
        <f>$D15*'Timelines'!M19</f>
      </c>
      <c r="P15" s="32">
        <f>$D15*'Timelines'!N19</f>
      </c>
      <c r="Q15" s="32">
        <f>$D15*'Timelines'!O19</f>
      </c>
      <c r="R15" s="32">
        <f>$D15*'Timelines'!P19</f>
      </c>
      <c r="S15" s="32">
        <f>$D15*'Timelines'!Q19</f>
      </c>
      <c r="T15" s="32">
        <f>$D15*'Timelines'!R19</f>
      </c>
      <c r="U15" s="32">
        <f>$D15*'Timelines'!S19</f>
      </c>
      <c r="V15" s="32">
        <f>$D15*'Timelines'!T19</f>
      </c>
      <c r="W15" s="32">
        <f>$D15*'Timelines'!U19</f>
      </c>
      <c r="X15" s="32">
        <f>$D15*'Timelines'!V19</f>
      </c>
      <c r="Y15" s="32">
        <f>$D15*'Timelines'!W19</f>
      </c>
      <c r="Z15" s="32">
        <f>$D15*'Timelines'!X19</f>
      </c>
      <c r="AA15" s="32">
        <f>$D15*'Timelines'!Y19</f>
      </c>
      <c r="AB15" s="32">
        <f>$D15*'Timelines'!Z19</f>
      </c>
      <c r="AC15" s="32">
        <f>$D15*'Timelines'!AA19</f>
      </c>
      <c r="AD15" s="32">
        <f>$D15*'Timelines'!AB19</f>
      </c>
      <c r="AE15" s="32">
        <f>$D15*'Timelines'!AC19</f>
      </c>
      <c r="AF15" s="32">
        <f>$D15*'Timelines'!AD19</f>
      </c>
      <c r="AG15" s="32">
        <f>$D15*'Timelines'!AE19</f>
      </c>
      <c r="AH15" s="32">
        <f>$D15*'Timelines'!AF19</f>
      </c>
      <c r="AI15" s="32">
        <f>$D15*'Timelines'!AG19</f>
      </c>
      <c r="AJ15" s="32">
        <f>$D15*'Timelines'!AH19</f>
      </c>
      <c r="AK15" s="32">
        <f>$D15*'Timelines'!AI19</f>
      </c>
      <c r="AL15" s="32">
        <f>$D15*'Timelines'!AJ19</f>
      </c>
      <c r="AM15" s="32">
        <f>$D15*'Timelines'!AK19</f>
      </c>
      <c r="AN15" s="32">
        <f>$D15*'Timelines'!AL19</f>
      </c>
      <c r="AO15" s="32">
        <f>$D15*'Timelines'!AM19</f>
      </c>
      <c r="AP15" s="32">
        <f>$D15*'Timelines'!AN19</f>
      </c>
      <c r="AQ15" s="32">
        <f>$D15*'Timelines'!AO19</f>
      </c>
      <c r="AR15" s="32">
        <f>$D15*'Timelines'!AP19</f>
      </c>
      <c r="AS15" s="32">
        <f>$D15*'Timelines'!AQ19</f>
      </c>
      <c r="AT15" s="32">
        <f>$D15*'Timelines'!AR19</f>
      </c>
      <c r="AU15" s="32">
        <f>$D15*'Timelines'!AS19</f>
      </c>
      <c r="AV15" s="32">
        <f>$D15*'Timelines'!AT19</f>
      </c>
      <c r="AW15" s="32">
        <f>$D15*'Timelines'!AU19</f>
      </c>
      <c r="AX15" s="32">
        <f>$D15*'Timelines'!AV19</f>
      </c>
      <c r="AY15" s="32">
        <f>$D15*'Timelines'!AW19</f>
      </c>
      <c r="AZ15" s="32">
        <f>$D15*'Timelines'!AX19</f>
      </c>
      <c r="BA15" s="32">
        <f>$D15*'Timelines'!AY19</f>
      </c>
      <c r="BB15" s="32">
        <f>$D15*'Timelines'!AZ19</f>
      </c>
      <c r="BC15" s="32">
        <f>$D15*'Timelines'!BA19</f>
      </c>
      <c r="BD15" s="32">
        <f>$D15*'Timelines'!BB19</f>
      </c>
      <c r="BE15" s="32">
        <f>$D15*'Timelines'!BC19</f>
      </c>
      <c r="BF15" s="32">
        <f>$D15*'Timelines'!BD19</f>
      </c>
      <c r="BG15" s="32">
        <f>$D15*'Timelines'!BE19</f>
      </c>
      <c r="BH15" s="32">
        <f>$D15*'Timelines'!BF19</f>
      </c>
      <c r="BI15" s="32">
        <f>$D15*'Timelines'!BG19</f>
      </c>
      <c r="BJ15" s="32">
        <f>$D15*'Timelines'!BH19</f>
      </c>
      <c r="BK15" s="32">
        <f>$D15*'Timelines'!BI19</f>
      </c>
      <c r="BL15" s="32">
        <f>$D15*'Timelines'!BJ19</f>
      </c>
      <c r="BM15" s="32">
        <f>$D15*'Timelines'!BK19</f>
      </c>
      <c r="BN15" s="32">
        <f>$D15*'Timelines'!BL19</f>
      </c>
      <c r="BO15" s="32">
        <f>$D15*'Timelines'!BM19</f>
      </c>
      <c r="BP15" s="32">
        <f>$D15*'Timelines'!BN19</f>
      </c>
      <c r="BQ15" s="32">
        <f>$D15*'Timelines'!BO19</f>
      </c>
      <c r="BR15" s="32">
        <f>$D15*'Timelines'!BP19</f>
      </c>
      <c r="BS15" s="32">
        <f>$D15*'Timelines'!BQ19</f>
      </c>
      <c r="BT15" s="32">
        <f>$D15*'Timelines'!BR19</f>
      </c>
      <c r="BU15" s="32">
        <f>$D15*'Timelines'!BS19</f>
      </c>
      <c r="BV15" s="32">
        <f>$D15*'Timelines'!BT19</f>
      </c>
      <c r="BW15" s="32">
        <f>$D15*'Timelines'!BU19</f>
      </c>
      <c r="BX15" s="32">
        <f>$D15*'Timelines'!BV19</f>
      </c>
      <c r="BY15" s="32">
        <f>$D15*'Timelines'!BW19</f>
      </c>
      <c r="BZ15" s="32">
        <f>$D15*'Timelines'!BX19</f>
      </c>
      <c r="CA15" s="32">
        <f>$D15*'Timelines'!BY19</f>
      </c>
      <c r="CB15" s="32">
        <f>$D15*'Timelines'!BZ19</f>
      </c>
      <c r="CC15" s="32">
        <f>$D15*'Timelines'!CA19</f>
      </c>
      <c r="CD15" s="32">
        <f>$D15*'Timelines'!CB19</f>
      </c>
      <c r="CE15" s="32">
        <f>$D15*'Timelines'!CC19</f>
      </c>
      <c r="CF15" s="32">
        <f>$D15*'Timelines'!CD19</f>
      </c>
      <c r="CG15" s="32">
        <f>$D15*'Timelines'!CE19</f>
      </c>
      <c r="CH15" s="32">
        <f>$D15*'Timelines'!CF19</f>
      </c>
      <c r="CI15" s="32">
        <f>$D15*'Timelines'!CG19</f>
      </c>
      <c r="CJ15" s="32">
        <f>$D15*'Timelines'!CH19</f>
      </c>
    </row>
    <row r="16" spans="1:88" s="33" customFormat="1" x14ac:dyDescent="0.25">
      <c r="A16" s="33" t="s">
        <v>252</v>
      </c>
      <c r="B16" s="33" t="s">
        <v>266</v>
      </c>
      <c r="C16" s="33" t="s">
        <v>269</v>
      </c>
      <c r="D16" s="34">
        <v>50000</v>
      </c>
      <c r="E16" s="34">
        <f>$D16*'Timelines'!C20</f>
      </c>
      <c r="F16" s="34">
        <f>$D16*'Timelines'!D20</f>
      </c>
      <c r="G16" s="34">
        <f>$D16*'Timelines'!E20</f>
      </c>
      <c r="H16" s="34">
        <f>$D16*'Timelines'!F20</f>
      </c>
      <c r="I16" s="34">
        <f>$D16*'Timelines'!G20</f>
      </c>
      <c r="J16" s="34">
        <f>$D16*'Timelines'!H20</f>
      </c>
      <c r="K16" s="34">
        <f>$D16*'Timelines'!I20</f>
      </c>
      <c r="L16" s="34">
        <f>$D16*'Timelines'!J20</f>
      </c>
      <c r="M16" s="34">
        <f>$D16*'Timelines'!K20</f>
      </c>
      <c r="N16" s="34">
        <f>$D16*'Timelines'!L20</f>
      </c>
      <c r="O16" s="34">
        <f>$D16*'Timelines'!M20</f>
      </c>
      <c r="P16" s="34">
        <f>$D16*'Timelines'!N20</f>
      </c>
      <c r="Q16" s="34">
        <f>$D16*'Timelines'!O20</f>
      </c>
      <c r="R16" s="34">
        <f>$D16*'Timelines'!P20</f>
      </c>
      <c r="S16" s="34">
        <f>$D16*'Timelines'!Q20</f>
      </c>
      <c r="T16" s="34">
        <f>$D16*'Timelines'!R20</f>
      </c>
      <c r="U16" s="34">
        <f>$D16*'Timelines'!S20</f>
      </c>
      <c r="V16" s="34">
        <f>$D16*'Timelines'!T20</f>
      </c>
      <c r="W16" s="34">
        <f>$D16*'Timelines'!U20</f>
      </c>
      <c r="X16" s="34">
        <f>$D16*'Timelines'!V20</f>
      </c>
      <c r="Y16" s="34">
        <f>$D16*'Timelines'!W20</f>
      </c>
      <c r="Z16" s="34">
        <f>$D16*'Timelines'!X20</f>
      </c>
      <c r="AA16" s="34">
        <f>$D16*'Timelines'!Y20</f>
      </c>
      <c r="AB16" s="34">
        <f>$D16*'Timelines'!Z20</f>
      </c>
      <c r="AC16" s="34">
        <f>$D16*'Timelines'!AA20</f>
      </c>
      <c r="AD16" s="34">
        <f>$D16*'Timelines'!AB20</f>
      </c>
      <c r="AE16" s="34">
        <f>$D16*'Timelines'!AC20</f>
      </c>
      <c r="AF16" s="34">
        <f>$D16*'Timelines'!AD20</f>
      </c>
      <c r="AG16" s="34">
        <f>$D16*'Timelines'!AE20</f>
      </c>
      <c r="AH16" s="34">
        <f>$D16*'Timelines'!AF20</f>
      </c>
      <c r="AI16" s="34">
        <f>$D16*'Timelines'!AG20</f>
      </c>
      <c r="AJ16" s="34">
        <f>$D16*'Timelines'!AH20</f>
      </c>
      <c r="AK16" s="34">
        <f>$D16*'Timelines'!AI20</f>
      </c>
      <c r="AL16" s="34">
        <f>$D16*'Timelines'!AJ20</f>
      </c>
      <c r="AM16" s="34">
        <f>$D16*'Timelines'!AK20</f>
      </c>
      <c r="AN16" s="34">
        <f>$D16*'Timelines'!AL20</f>
      </c>
      <c r="AO16" s="34">
        <f>$D16*'Timelines'!AM20</f>
      </c>
      <c r="AP16" s="34">
        <f>$D16*'Timelines'!AN20</f>
      </c>
      <c r="AQ16" s="34">
        <f>$D16*'Timelines'!AO20</f>
      </c>
      <c r="AR16" s="34">
        <f>$D16*'Timelines'!AP20</f>
      </c>
      <c r="AS16" s="34">
        <f>$D16*'Timelines'!AQ20</f>
      </c>
      <c r="AT16" s="34">
        <f>$D16*'Timelines'!AR20</f>
      </c>
      <c r="AU16" s="34">
        <f>$D16*'Timelines'!AS20</f>
      </c>
      <c r="AV16" s="34">
        <f>$D16*'Timelines'!AT20</f>
      </c>
      <c r="AW16" s="34">
        <f>$D16*'Timelines'!AU20</f>
      </c>
      <c r="AX16" s="34">
        <f>$D16*'Timelines'!AV20</f>
      </c>
      <c r="AY16" s="34">
        <f>$D16*'Timelines'!AW20</f>
      </c>
      <c r="AZ16" s="34">
        <f>$D16*'Timelines'!AX20</f>
      </c>
      <c r="BA16" s="34">
        <f>$D16*'Timelines'!AY20</f>
      </c>
      <c r="BB16" s="34">
        <f>$D16*'Timelines'!AZ20</f>
      </c>
      <c r="BC16" s="34">
        <f>$D16*'Timelines'!BA20</f>
      </c>
      <c r="BD16" s="34">
        <f>$D16*'Timelines'!BB20</f>
      </c>
      <c r="BE16" s="34">
        <f>$D16*'Timelines'!BC20</f>
      </c>
      <c r="BF16" s="34">
        <f>$D16*'Timelines'!BD20</f>
      </c>
      <c r="BG16" s="34">
        <f>$D16*'Timelines'!BE20</f>
      </c>
      <c r="BH16" s="34">
        <f>$D16*'Timelines'!BF20</f>
      </c>
      <c r="BI16" s="34">
        <f>$D16*'Timelines'!BG20</f>
      </c>
      <c r="BJ16" s="34">
        <f>$D16*'Timelines'!BH20</f>
      </c>
      <c r="BK16" s="34">
        <f>$D16*'Timelines'!BI20</f>
      </c>
      <c r="BL16" s="34">
        <f>$D16*'Timelines'!BJ20</f>
      </c>
      <c r="BM16" s="34">
        <f>$D16*'Timelines'!BK20</f>
      </c>
      <c r="BN16" s="34">
        <f>$D16*'Timelines'!BL20</f>
      </c>
      <c r="BO16" s="34">
        <f>$D16*'Timelines'!BM20</f>
      </c>
      <c r="BP16" s="34">
        <f>$D16*'Timelines'!BN20</f>
      </c>
      <c r="BQ16" s="34">
        <f>$D16*'Timelines'!BO20</f>
      </c>
      <c r="BR16" s="34">
        <f>$D16*'Timelines'!BP20</f>
      </c>
      <c r="BS16" s="34">
        <f>$D16*'Timelines'!BQ20</f>
      </c>
      <c r="BT16" s="34">
        <f>$D16*'Timelines'!BR20</f>
      </c>
      <c r="BU16" s="34">
        <f>$D16*'Timelines'!BS20</f>
      </c>
      <c r="BV16" s="34">
        <f>$D16*'Timelines'!BT20</f>
      </c>
      <c r="BW16" s="34">
        <f>$D16*'Timelines'!BU20</f>
      </c>
      <c r="BX16" s="34">
        <f>$D16*'Timelines'!BV20</f>
      </c>
      <c r="BY16" s="34">
        <f>$D16*'Timelines'!BW20</f>
      </c>
      <c r="BZ16" s="34">
        <f>$D16*'Timelines'!BX20</f>
      </c>
      <c r="CA16" s="34">
        <f>$D16*'Timelines'!BY20</f>
      </c>
      <c r="CB16" s="34">
        <f>$D16*'Timelines'!BZ20</f>
      </c>
      <c r="CC16" s="34">
        <f>$D16*'Timelines'!CA20</f>
      </c>
      <c r="CD16" s="34">
        <f>$D16*'Timelines'!CB20</f>
      </c>
      <c r="CE16" s="34">
        <f>$D16*'Timelines'!CC20</f>
      </c>
      <c r="CF16" s="34">
        <f>$D16*'Timelines'!CD20</f>
      </c>
      <c r="CG16" s="34">
        <f>$D16*'Timelines'!CE20</f>
      </c>
      <c r="CH16" s="34">
        <f>$D16*'Timelines'!CF20</f>
      </c>
      <c r="CI16" s="34">
        <f>$D16*'Timelines'!CG20</f>
      </c>
      <c r="CJ16" s="34">
        <f>$D16*'Timelines'!CH20</f>
      </c>
    </row>
    <row r="17" spans="1:88" x14ac:dyDescent="0.25">
      <c r="A17" t="s">
        <v>252</v>
      </c>
      <c r="B17" t="s">
        <v>266</v>
      </c>
      <c r="C17" t="s">
        <v>270</v>
      </c>
      <c r="D17" s="32">
        <v>5865000</v>
      </c>
      <c r="E17" s="32">
        <f>$D17*'Timelines'!C21</f>
      </c>
      <c r="F17" s="32">
        <f>$D17*'Timelines'!D21</f>
      </c>
      <c r="G17" s="32">
        <f>$D17*'Timelines'!E21</f>
      </c>
      <c r="H17" s="32">
        <f>$D17*'Timelines'!F21</f>
      </c>
      <c r="I17" s="32">
        <f>$D17*'Timelines'!G21</f>
      </c>
      <c r="J17" s="32">
        <f>$D17*'Timelines'!H21</f>
      </c>
      <c r="K17" s="32">
        <f>$D17*'Timelines'!I21</f>
      </c>
      <c r="L17" s="32">
        <f>$D17*'Timelines'!J21</f>
      </c>
      <c r="M17" s="32">
        <f>$D17*'Timelines'!K21</f>
      </c>
      <c r="N17" s="32">
        <f>$D17*'Timelines'!L21</f>
      </c>
      <c r="O17" s="32">
        <f>$D17*'Timelines'!M21</f>
      </c>
      <c r="P17" s="32">
        <f>$D17*'Timelines'!N21</f>
      </c>
      <c r="Q17" s="32">
        <f>$D17*'Timelines'!O21</f>
      </c>
      <c r="R17" s="32">
        <f>$D17*'Timelines'!P21</f>
      </c>
      <c r="S17" s="32">
        <f>$D17*'Timelines'!Q21</f>
      </c>
      <c r="T17" s="32">
        <f>$D17*'Timelines'!R21</f>
      </c>
      <c r="U17" s="32">
        <f>$D17*'Timelines'!S21</f>
      </c>
      <c r="V17" s="32">
        <f>$D17*'Timelines'!T21</f>
      </c>
      <c r="W17" s="32">
        <f>$D17*'Timelines'!U21</f>
      </c>
      <c r="X17" s="32">
        <f>$D17*'Timelines'!V21</f>
      </c>
      <c r="Y17" s="32">
        <f>$D17*'Timelines'!W21</f>
      </c>
      <c r="Z17" s="32">
        <f>$D17*'Timelines'!X21</f>
      </c>
      <c r="AA17" s="32">
        <f>$D17*'Timelines'!Y21</f>
      </c>
      <c r="AB17" s="32">
        <f>$D17*'Timelines'!Z21</f>
      </c>
      <c r="AC17" s="32">
        <f>$D17*'Timelines'!AA21</f>
      </c>
      <c r="AD17" s="32">
        <f>$D17*'Timelines'!AB21</f>
      </c>
      <c r="AE17" s="32">
        <f>$D17*'Timelines'!AC21</f>
      </c>
      <c r="AF17" s="32">
        <f>$D17*'Timelines'!AD21</f>
      </c>
      <c r="AG17" s="32">
        <f>$D17*'Timelines'!AE21</f>
      </c>
      <c r="AH17" s="32">
        <f>$D17*'Timelines'!AF21</f>
      </c>
      <c r="AI17" s="32">
        <f>$D17*'Timelines'!AG21</f>
      </c>
      <c r="AJ17" s="32">
        <f>$D17*'Timelines'!AH21</f>
      </c>
      <c r="AK17" s="32">
        <f>$D17*'Timelines'!AI21</f>
      </c>
      <c r="AL17" s="32">
        <f>$D17*'Timelines'!AJ21</f>
      </c>
      <c r="AM17" s="32">
        <f>$D17*'Timelines'!AK21</f>
      </c>
      <c r="AN17" s="32">
        <f>$D17*'Timelines'!AL21</f>
      </c>
      <c r="AO17" s="32">
        <f>$D17*'Timelines'!AM21</f>
      </c>
      <c r="AP17" s="32">
        <f>$D17*'Timelines'!AN21</f>
      </c>
      <c r="AQ17" s="32">
        <f>$D17*'Timelines'!AO21</f>
      </c>
      <c r="AR17" s="32">
        <f>$D17*'Timelines'!AP21</f>
      </c>
      <c r="AS17" s="32">
        <f>$D17*'Timelines'!AQ21</f>
      </c>
      <c r="AT17" s="32">
        <f>$D17*'Timelines'!AR21</f>
      </c>
      <c r="AU17" s="32">
        <f>$D17*'Timelines'!AS21</f>
      </c>
      <c r="AV17" s="32">
        <f>$D17*'Timelines'!AT21</f>
      </c>
      <c r="AW17" s="32">
        <f>$D17*'Timelines'!AU21</f>
      </c>
      <c r="AX17" s="32">
        <f>$D17*'Timelines'!AV21</f>
      </c>
      <c r="AY17" s="32">
        <f>$D17*'Timelines'!AW21</f>
      </c>
      <c r="AZ17" s="32">
        <f>$D17*'Timelines'!AX21</f>
      </c>
      <c r="BA17" s="32">
        <f>$D17*'Timelines'!AY21</f>
      </c>
      <c r="BB17" s="32">
        <f>$D17*'Timelines'!AZ21</f>
      </c>
      <c r="BC17" s="32">
        <f>$D17*'Timelines'!BA21</f>
      </c>
      <c r="BD17" s="32">
        <f>$D17*'Timelines'!BB21</f>
      </c>
      <c r="BE17" s="32">
        <f>$D17*'Timelines'!BC21</f>
      </c>
      <c r="BF17" s="32">
        <f>$D17*'Timelines'!BD21</f>
      </c>
      <c r="BG17" s="32">
        <f>$D17*'Timelines'!BE21</f>
      </c>
      <c r="BH17" s="32">
        <f>$D17*'Timelines'!BF21</f>
      </c>
      <c r="BI17" s="32">
        <f>$D17*'Timelines'!BG21</f>
      </c>
      <c r="BJ17" s="32">
        <f>$D17*'Timelines'!BH21</f>
      </c>
      <c r="BK17" s="32">
        <f>$D17*'Timelines'!BI21</f>
      </c>
      <c r="BL17" s="32">
        <f>$D17*'Timelines'!BJ21</f>
      </c>
      <c r="BM17" s="32">
        <f>$D17*'Timelines'!BK21</f>
      </c>
      <c r="BN17" s="32">
        <f>$D17*'Timelines'!BL21</f>
      </c>
      <c r="BO17" s="32">
        <f>$D17*'Timelines'!BM21</f>
      </c>
      <c r="BP17" s="32">
        <f>$D17*'Timelines'!BN21</f>
      </c>
      <c r="BQ17" s="32">
        <f>$D17*'Timelines'!BO21</f>
      </c>
      <c r="BR17" s="32">
        <f>$D17*'Timelines'!BP21</f>
      </c>
      <c r="BS17" s="32">
        <f>$D17*'Timelines'!BQ21</f>
      </c>
      <c r="BT17" s="32">
        <f>$D17*'Timelines'!BR21</f>
      </c>
      <c r="BU17" s="32">
        <f>$D17*'Timelines'!BS21</f>
      </c>
      <c r="BV17" s="32">
        <f>$D17*'Timelines'!BT21</f>
      </c>
      <c r="BW17" s="32">
        <f>$D17*'Timelines'!BU21</f>
      </c>
      <c r="BX17" s="32">
        <f>$D17*'Timelines'!BV21</f>
      </c>
      <c r="BY17" s="32">
        <f>$D17*'Timelines'!BW21</f>
      </c>
      <c r="BZ17" s="32">
        <f>$D17*'Timelines'!BX21</f>
      </c>
      <c r="CA17" s="32">
        <f>$D17*'Timelines'!BY21</f>
      </c>
      <c r="CB17" s="32">
        <f>$D17*'Timelines'!BZ21</f>
      </c>
      <c r="CC17" s="32">
        <f>$D17*'Timelines'!CA21</f>
      </c>
      <c r="CD17" s="32">
        <f>$D17*'Timelines'!CB21</f>
      </c>
      <c r="CE17" s="32">
        <f>$D17*'Timelines'!CC21</f>
      </c>
      <c r="CF17" s="32">
        <f>$D17*'Timelines'!CD21</f>
      </c>
      <c r="CG17" s="32">
        <f>$D17*'Timelines'!CE21</f>
      </c>
      <c r="CH17" s="32">
        <f>$D17*'Timelines'!CF21</f>
      </c>
      <c r="CI17" s="32">
        <f>$D17*'Timelines'!CG21</f>
      </c>
      <c r="CJ17" s="32">
        <f>$D17*'Timelines'!CH21</f>
      </c>
    </row>
    <row r="18" spans="1:88" s="33" customFormat="1" x14ac:dyDescent="0.25">
      <c r="A18" s="33" t="s">
        <v>252</v>
      </c>
      <c r="B18" s="33" t="s">
        <v>266</v>
      </c>
      <c r="C18" s="33" t="s">
        <v>271</v>
      </c>
      <c r="D18" s="34">
        <v>33000</v>
      </c>
      <c r="E18" s="34">
        <f>$D18*'Timelines'!C22</f>
      </c>
      <c r="F18" s="34">
        <f>$D18*'Timelines'!D22</f>
      </c>
      <c r="G18" s="34">
        <f>$D18*'Timelines'!E22</f>
      </c>
      <c r="H18" s="34">
        <f>$D18*'Timelines'!F22</f>
      </c>
      <c r="I18" s="34">
        <f>$D18*'Timelines'!G22</f>
      </c>
      <c r="J18" s="34">
        <f>$D18*'Timelines'!H22</f>
      </c>
      <c r="K18" s="34">
        <f>$D18*'Timelines'!I22</f>
      </c>
      <c r="L18" s="34">
        <f>$D18*'Timelines'!J22</f>
      </c>
      <c r="M18" s="34">
        <f>$D18*'Timelines'!K22</f>
      </c>
      <c r="N18" s="34">
        <f>$D18*'Timelines'!L22</f>
      </c>
      <c r="O18" s="34">
        <f>$D18*'Timelines'!M22</f>
      </c>
      <c r="P18" s="34">
        <f>$D18*'Timelines'!N22</f>
      </c>
      <c r="Q18" s="34">
        <f>$D18*'Timelines'!O22</f>
      </c>
      <c r="R18" s="34">
        <f>$D18*'Timelines'!P22</f>
      </c>
      <c r="S18" s="34">
        <f>$D18*'Timelines'!Q22</f>
      </c>
      <c r="T18" s="34">
        <f>$D18*'Timelines'!R22</f>
      </c>
      <c r="U18" s="34">
        <f>$D18*'Timelines'!S22</f>
      </c>
      <c r="V18" s="34">
        <f>$D18*'Timelines'!T22</f>
      </c>
      <c r="W18" s="34">
        <f>$D18*'Timelines'!U22</f>
      </c>
      <c r="X18" s="34">
        <f>$D18*'Timelines'!V22</f>
      </c>
      <c r="Y18" s="34">
        <f>$D18*'Timelines'!W22</f>
      </c>
      <c r="Z18" s="34">
        <f>$D18*'Timelines'!X22</f>
      </c>
      <c r="AA18" s="34">
        <f>$D18*'Timelines'!Y22</f>
      </c>
      <c r="AB18" s="34">
        <f>$D18*'Timelines'!Z22</f>
      </c>
      <c r="AC18" s="34">
        <f>$D18*'Timelines'!AA22</f>
      </c>
      <c r="AD18" s="34">
        <f>$D18*'Timelines'!AB22</f>
      </c>
      <c r="AE18" s="34">
        <f>$D18*'Timelines'!AC22</f>
      </c>
      <c r="AF18" s="34">
        <f>$D18*'Timelines'!AD22</f>
      </c>
      <c r="AG18" s="34">
        <f>$D18*'Timelines'!AE22</f>
      </c>
      <c r="AH18" s="34">
        <f>$D18*'Timelines'!AF22</f>
      </c>
      <c r="AI18" s="34">
        <f>$D18*'Timelines'!AG22</f>
      </c>
      <c r="AJ18" s="34">
        <f>$D18*'Timelines'!AH22</f>
      </c>
      <c r="AK18" s="34">
        <f>$D18*'Timelines'!AI22</f>
      </c>
      <c r="AL18" s="34">
        <f>$D18*'Timelines'!AJ22</f>
      </c>
      <c r="AM18" s="34">
        <f>$D18*'Timelines'!AK22</f>
      </c>
      <c r="AN18" s="34">
        <f>$D18*'Timelines'!AL22</f>
      </c>
      <c r="AO18" s="34">
        <f>$D18*'Timelines'!AM22</f>
      </c>
      <c r="AP18" s="34">
        <f>$D18*'Timelines'!AN22</f>
      </c>
      <c r="AQ18" s="34">
        <f>$D18*'Timelines'!AO22</f>
      </c>
      <c r="AR18" s="34">
        <f>$D18*'Timelines'!AP22</f>
      </c>
      <c r="AS18" s="34">
        <f>$D18*'Timelines'!AQ22</f>
      </c>
      <c r="AT18" s="34">
        <f>$D18*'Timelines'!AR22</f>
      </c>
      <c r="AU18" s="34">
        <f>$D18*'Timelines'!AS22</f>
      </c>
      <c r="AV18" s="34">
        <f>$D18*'Timelines'!AT22</f>
      </c>
      <c r="AW18" s="34">
        <f>$D18*'Timelines'!AU22</f>
      </c>
      <c r="AX18" s="34">
        <f>$D18*'Timelines'!AV22</f>
      </c>
      <c r="AY18" s="34">
        <f>$D18*'Timelines'!AW22</f>
      </c>
      <c r="AZ18" s="34">
        <f>$D18*'Timelines'!AX22</f>
      </c>
      <c r="BA18" s="34">
        <f>$D18*'Timelines'!AY22</f>
      </c>
      <c r="BB18" s="34">
        <f>$D18*'Timelines'!AZ22</f>
      </c>
      <c r="BC18" s="34">
        <f>$D18*'Timelines'!BA22</f>
      </c>
      <c r="BD18" s="34">
        <f>$D18*'Timelines'!BB22</f>
      </c>
      <c r="BE18" s="34">
        <f>$D18*'Timelines'!BC22</f>
      </c>
      <c r="BF18" s="34">
        <f>$D18*'Timelines'!BD22</f>
      </c>
      <c r="BG18" s="34">
        <f>$D18*'Timelines'!BE22</f>
      </c>
      <c r="BH18" s="34">
        <f>$D18*'Timelines'!BF22</f>
      </c>
      <c r="BI18" s="34">
        <f>$D18*'Timelines'!BG22</f>
      </c>
      <c r="BJ18" s="34">
        <f>$D18*'Timelines'!BH22</f>
      </c>
      <c r="BK18" s="34">
        <f>$D18*'Timelines'!BI22</f>
      </c>
      <c r="BL18" s="34">
        <f>$D18*'Timelines'!BJ22</f>
      </c>
      <c r="BM18" s="34">
        <f>$D18*'Timelines'!BK22</f>
      </c>
      <c r="BN18" s="34">
        <f>$D18*'Timelines'!BL22</f>
      </c>
      <c r="BO18" s="34">
        <f>$D18*'Timelines'!BM22</f>
      </c>
      <c r="BP18" s="34">
        <f>$D18*'Timelines'!BN22</f>
      </c>
      <c r="BQ18" s="34">
        <f>$D18*'Timelines'!BO22</f>
      </c>
      <c r="BR18" s="34">
        <f>$D18*'Timelines'!BP22</f>
      </c>
      <c r="BS18" s="34">
        <f>$D18*'Timelines'!BQ22</f>
      </c>
      <c r="BT18" s="34">
        <f>$D18*'Timelines'!BR22</f>
      </c>
      <c r="BU18" s="34">
        <f>$D18*'Timelines'!BS22</f>
      </c>
      <c r="BV18" s="34">
        <f>$D18*'Timelines'!BT22</f>
      </c>
      <c r="BW18" s="34">
        <f>$D18*'Timelines'!BU22</f>
      </c>
      <c r="BX18" s="34">
        <f>$D18*'Timelines'!BV22</f>
      </c>
      <c r="BY18" s="34">
        <f>$D18*'Timelines'!BW22</f>
      </c>
      <c r="BZ18" s="34">
        <f>$D18*'Timelines'!BX22</f>
      </c>
      <c r="CA18" s="34">
        <f>$D18*'Timelines'!BY22</f>
      </c>
      <c r="CB18" s="34">
        <f>$D18*'Timelines'!BZ22</f>
      </c>
      <c r="CC18" s="34">
        <f>$D18*'Timelines'!CA22</f>
      </c>
      <c r="CD18" s="34">
        <f>$D18*'Timelines'!CB22</f>
      </c>
      <c r="CE18" s="34">
        <f>$D18*'Timelines'!CC22</f>
      </c>
      <c r="CF18" s="34">
        <f>$D18*'Timelines'!CD22</f>
      </c>
      <c r="CG18" s="34">
        <f>$D18*'Timelines'!CE22</f>
      </c>
      <c r="CH18" s="34">
        <f>$D18*'Timelines'!CF22</f>
      </c>
      <c r="CI18" s="34">
        <f>$D18*'Timelines'!CG22</f>
      </c>
      <c r="CJ18" s="34">
        <f>$D18*'Timelines'!CH22</f>
      </c>
    </row>
    <row r="19" spans="1:88" x14ac:dyDescent="0.25">
      <c r="A19" t="s">
        <v>252</v>
      </c>
      <c r="B19" t="s">
        <v>266</v>
      </c>
      <c r="C19" t="s">
        <v>272</v>
      </c>
      <c r="D19" s="32">
        <v>6000</v>
      </c>
      <c r="E19" s="32">
        <f>$D19*'Timelines'!C23</f>
      </c>
      <c r="F19" s="32">
        <f>$D19*'Timelines'!D23</f>
      </c>
      <c r="G19" s="32">
        <f>$D19*'Timelines'!E23</f>
      </c>
      <c r="H19" s="32">
        <f>$D19*'Timelines'!F23</f>
      </c>
      <c r="I19" s="32">
        <f>$D19*'Timelines'!G23</f>
      </c>
      <c r="J19" s="32">
        <f>$D19*'Timelines'!H23</f>
      </c>
      <c r="K19" s="32">
        <f>$D19*'Timelines'!I23</f>
      </c>
      <c r="L19" s="32">
        <f>$D19*'Timelines'!J23</f>
      </c>
      <c r="M19" s="32">
        <f>$D19*'Timelines'!K23</f>
      </c>
      <c r="N19" s="32">
        <f>$D19*'Timelines'!L23</f>
      </c>
      <c r="O19" s="32">
        <f>$D19*'Timelines'!M23</f>
      </c>
      <c r="P19" s="32">
        <f>$D19*'Timelines'!N23</f>
      </c>
      <c r="Q19" s="32">
        <f>$D19*'Timelines'!O23</f>
      </c>
      <c r="R19" s="32">
        <f>$D19*'Timelines'!P23</f>
      </c>
      <c r="S19" s="32">
        <f>$D19*'Timelines'!Q23</f>
      </c>
      <c r="T19" s="32">
        <f>$D19*'Timelines'!R23</f>
      </c>
      <c r="U19" s="32">
        <f>$D19*'Timelines'!S23</f>
      </c>
      <c r="V19" s="32">
        <f>$D19*'Timelines'!T23</f>
      </c>
      <c r="W19" s="32">
        <f>$D19*'Timelines'!U23</f>
      </c>
      <c r="X19" s="32">
        <f>$D19*'Timelines'!V23</f>
      </c>
      <c r="Y19" s="32">
        <f>$D19*'Timelines'!W23</f>
      </c>
      <c r="Z19" s="32">
        <f>$D19*'Timelines'!X23</f>
      </c>
      <c r="AA19" s="32">
        <f>$D19*'Timelines'!Y23</f>
      </c>
      <c r="AB19" s="32">
        <f>$D19*'Timelines'!Z23</f>
      </c>
      <c r="AC19" s="32">
        <f>$D19*'Timelines'!AA23</f>
      </c>
      <c r="AD19" s="32">
        <f>$D19*'Timelines'!AB23</f>
      </c>
      <c r="AE19" s="32">
        <f>$D19*'Timelines'!AC23</f>
      </c>
      <c r="AF19" s="32">
        <f>$D19*'Timelines'!AD23</f>
      </c>
      <c r="AG19" s="32">
        <f>$D19*'Timelines'!AE23</f>
      </c>
      <c r="AH19" s="32">
        <f>$D19*'Timelines'!AF23</f>
      </c>
      <c r="AI19" s="32">
        <f>$D19*'Timelines'!AG23</f>
      </c>
      <c r="AJ19" s="32">
        <f>$D19*'Timelines'!AH23</f>
      </c>
      <c r="AK19" s="32">
        <f>$D19*'Timelines'!AI23</f>
      </c>
      <c r="AL19" s="32">
        <f>$D19*'Timelines'!AJ23</f>
      </c>
      <c r="AM19" s="32">
        <f>$D19*'Timelines'!AK23</f>
      </c>
      <c r="AN19" s="32">
        <f>$D19*'Timelines'!AL23</f>
      </c>
      <c r="AO19" s="32">
        <f>$D19*'Timelines'!AM23</f>
      </c>
      <c r="AP19" s="32">
        <f>$D19*'Timelines'!AN23</f>
      </c>
      <c r="AQ19" s="32">
        <f>$D19*'Timelines'!AO23</f>
      </c>
      <c r="AR19" s="32">
        <f>$D19*'Timelines'!AP23</f>
      </c>
      <c r="AS19" s="32">
        <f>$D19*'Timelines'!AQ23</f>
      </c>
      <c r="AT19" s="32">
        <f>$D19*'Timelines'!AR23</f>
      </c>
      <c r="AU19" s="32">
        <f>$D19*'Timelines'!AS23</f>
      </c>
      <c r="AV19" s="32">
        <f>$D19*'Timelines'!AT23</f>
      </c>
      <c r="AW19" s="32">
        <f>$D19*'Timelines'!AU23</f>
      </c>
      <c r="AX19" s="32">
        <f>$D19*'Timelines'!AV23</f>
      </c>
      <c r="AY19" s="32">
        <f>$D19*'Timelines'!AW23</f>
      </c>
      <c r="AZ19" s="32">
        <f>$D19*'Timelines'!AX23</f>
      </c>
      <c r="BA19" s="32">
        <f>$D19*'Timelines'!AY23</f>
      </c>
      <c r="BB19" s="32">
        <f>$D19*'Timelines'!AZ23</f>
      </c>
      <c r="BC19" s="32">
        <f>$D19*'Timelines'!BA23</f>
      </c>
      <c r="BD19" s="32">
        <f>$D19*'Timelines'!BB23</f>
      </c>
      <c r="BE19" s="32">
        <f>$D19*'Timelines'!BC23</f>
      </c>
      <c r="BF19" s="32">
        <f>$D19*'Timelines'!BD23</f>
      </c>
      <c r="BG19" s="32">
        <f>$D19*'Timelines'!BE23</f>
      </c>
      <c r="BH19" s="32">
        <f>$D19*'Timelines'!BF23</f>
      </c>
      <c r="BI19" s="32">
        <f>$D19*'Timelines'!BG23</f>
      </c>
      <c r="BJ19" s="32">
        <f>$D19*'Timelines'!BH23</f>
      </c>
      <c r="BK19" s="32">
        <f>$D19*'Timelines'!BI23</f>
      </c>
      <c r="BL19" s="32">
        <f>$D19*'Timelines'!BJ23</f>
      </c>
      <c r="BM19" s="32">
        <f>$D19*'Timelines'!BK23</f>
      </c>
      <c r="BN19" s="32">
        <f>$D19*'Timelines'!BL23</f>
      </c>
      <c r="BO19" s="32">
        <f>$D19*'Timelines'!BM23</f>
      </c>
      <c r="BP19" s="32">
        <f>$D19*'Timelines'!BN23</f>
      </c>
      <c r="BQ19" s="32">
        <f>$D19*'Timelines'!BO23</f>
      </c>
      <c r="BR19" s="32">
        <f>$D19*'Timelines'!BP23</f>
      </c>
      <c r="BS19" s="32">
        <f>$D19*'Timelines'!BQ23</f>
      </c>
      <c r="BT19" s="32">
        <f>$D19*'Timelines'!BR23</f>
      </c>
      <c r="BU19" s="32">
        <f>$D19*'Timelines'!BS23</f>
      </c>
      <c r="BV19" s="32">
        <f>$D19*'Timelines'!BT23</f>
      </c>
      <c r="BW19" s="32">
        <f>$D19*'Timelines'!BU23</f>
      </c>
      <c r="BX19" s="32">
        <f>$D19*'Timelines'!BV23</f>
      </c>
      <c r="BY19" s="32">
        <f>$D19*'Timelines'!BW23</f>
      </c>
      <c r="BZ19" s="32">
        <f>$D19*'Timelines'!BX23</f>
      </c>
      <c r="CA19" s="32">
        <f>$D19*'Timelines'!BY23</f>
      </c>
      <c r="CB19" s="32">
        <f>$D19*'Timelines'!BZ23</f>
      </c>
      <c r="CC19" s="32">
        <f>$D19*'Timelines'!CA23</f>
      </c>
      <c r="CD19" s="32">
        <f>$D19*'Timelines'!CB23</f>
      </c>
      <c r="CE19" s="32">
        <f>$D19*'Timelines'!CC23</f>
      </c>
      <c r="CF19" s="32">
        <f>$D19*'Timelines'!CD23</f>
      </c>
      <c r="CG19" s="32">
        <f>$D19*'Timelines'!CE23</f>
      </c>
      <c r="CH19" s="32">
        <f>$D19*'Timelines'!CF23</f>
      </c>
      <c r="CI19" s="32">
        <f>$D19*'Timelines'!CG23</f>
      </c>
      <c r="CJ19" s="32">
        <f>$D19*'Timelines'!CH23</f>
      </c>
    </row>
    <row r="20" spans="1:88" s="33" customFormat="1" x14ac:dyDescent="0.25">
      <c r="A20" s="33" t="s">
        <v>252</v>
      </c>
      <c r="B20" s="33" t="s">
        <v>266</v>
      </c>
      <c r="C20" s="33" t="s">
        <v>273</v>
      </c>
      <c r="D20" s="34">
        <v>4692000</v>
      </c>
      <c r="E20" s="34">
        <f>$D20*'Timelines'!C24</f>
      </c>
      <c r="F20" s="34">
        <f>$D20*'Timelines'!D24</f>
      </c>
      <c r="G20" s="34">
        <f>$D20*'Timelines'!E24</f>
      </c>
      <c r="H20" s="34">
        <f>$D20*'Timelines'!F24</f>
      </c>
      <c r="I20" s="34">
        <f>$D20*'Timelines'!G24</f>
      </c>
      <c r="J20" s="34">
        <f>$D20*'Timelines'!H24</f>
      </c>
      <c r="K20" s="34">
        <f>$D20*'Timelines'!I24</f>
      </c>
      <c r="L20" s="34">
        <f>$D20*'Timelines'!J24</f>
      </c>
      <c r="M20" s="34">
        <f>$D20*'Timelines'!K24</f>
      </c>
      <c r="N20" s="34">
        <f>$D20*'Timelines'!L24</f>
      </c>
      <c r="O20" s="34">
        <f>$D20*'Timelines'!M24</f>
      </c>
      <c r="P20" s="34">
        <f>$D20*'Timelines'!N24</f>
      </c>
      <c r="Q20" s="34">
        <f>$D20*'Timelines'!O24</f>
      </c>
      <c r="R20" s="34">
        <f>$D20*'Timelines'!P24</f>
      </c>
      <c r="S20" s="34">
        <f>$D20*'Timelines'!Q24</f>
      </c>
      <c r="T20" s="34">
        <f>$D20*'Timelines'!R24</f>
      </c>
      <c r="U20" s="34">
        <f>$D20*'Timelines'!S24</f>
      </c>
      <c r="V20" s="34">
        <f>$D20*'Timelines'!T24</f>
      </c>
      <c r="W20" s="34">
        <f>$D20*'Timelines'!U24</f>
      </c>
      <c r="X20" s="34">
        <f>$D20*'Timelines'!V24</f>
      </c>
      <c r="Y20" s="34">
        <f>$D20*'Timelines'!W24</f>
      </c>
      <c r="Z20" s="34">
        <f>$D20*'Timelines'!X24</f>
      </c>
      <c r="AA20" s="34">
        <f>$D20*'Timelines'!Y24</f>
      </c>
      <c r="AB20" s="34">
        <f>$D20*'Timelines'!Z24</f>
      </c>
      <c r="AC20" s="34">
        <f>$D20*'Timelines'!AA24</f>
      </c>
      <c r="AD20" s="34">
        <f>$D20*'Timelines'!AB24</f>
      </c>
      <c r="AE20" s="34">
        <f>$D20*'Timelines'!AC24</f>
      </c>
      <c r="AF20" s="34">
        <f>$D20*'Timelines'!AD24</f>
      </c>
      <c r="AG20" s="34">
        <f>$D20*'Timelines'!AE24</f>
      </c>
      <c r="AH20" s="34">
        <f>$D20*'Timelines'!AF24</f>
      </c>
      <c r="AI20" s="34">
        <f>$D20*'Timelines'!AG24</f>
      </c>
      <c r="AJ20" s="34">
        <f>$D20*'Timelines'!AH24</f>
      </c>
      <c r="AK20" s="34">
        <f>$D20*'Timelines'!AI24</f>
      </c>
      <c r="AL20" s="34">
        <f>$D20*'Timelines'!AJ24</f>
      </c>
      <c r="AM20" s="34">
        <f>$D20*'Timelines'!AK24</f>
      </c>
      <c r="AN20" s="34">
        <f>$D20*'Timelines'!AL24</f>
      </c>
      <c r="AO20" s="34">
        <f>$D20*'Timelines'!AM24</f>
      </c>
      <c r="AP20" s="34">
        <f>$D20*'Timelines'!AN24</f>
      </c>
      <c r="AQ20" s="34">
        <f>$D20*'Timelines'!AO24</f>
      </c>
      <c r="AR20" s="34">
        <f>$D20*'Timelines'!AP24</f>
      </c>
      <c r="AS20" s="34">
        <f>$D20*'Timelines'!AQ24</f>
      </c>
      <c r="AT20" s="34">
        <f>$D20*'Timelines'!AR24</f>
      </c>
      <c r="AU20" s="34">
        <f>$D20*'Timelines'!AS24</f>
      </c>
      <c r="AV20" s="34">
        <f>$D20*'Timelines'!AT24</f>
      </c>
      <c r="AW20" s="34">
        <f>$D20*'Timelines'!AU24</f>
      </c>
      <c r="AX20" s="34">
        <f>$D20*'Timelines'!AV24</f>
      </c>
      <c r="AY20" s="34">
        <f>$D20*'Timelines'!AW24</f>
      </c>
      <c r="AZ20" s="34">
        <f>$D20*'Timelines'!AX24</f>
      </c>
      <c r="BA20" s="34">
        <f>$D20*'Timelines'!AY24</f>
      </c>
      <c r="BB20" s="34">
        <f>$D20*'Timelines'!AZ24</f>
      </c>
      <c r="BC20" s="34">
        <f>$D20*'Timelines'!BA24</f>
      </c>
      <c r="BD20" s="34">
        <f>$D20*'Timelines'!BB24</f>
      </c>
      <c r="BE20" s="34">
        <f>$D20*'Timelines'!BC24</f>
      </c>
      <c r="BF20" s="34">
        <f>$D20*'Timelines'!BD24</f>
      </c>
      <c r="BG20" s="34">
        <f>$D20*'Timelines'!BE24</f>
      </c>
      <c r="BH20" s="34">
        <f>$D20*'Timelines'!BF24</f>
      </c>
      <c r="BI20" s="34">
        <f>$D20*'Timelines'!BG24</f>
      </c>
      <c r="BJ20" s="34">
        <f>$D20*'Timelines'!BH24</f>
      </c>
      <c r="BK20" s="34">
        <f>$D20*'Timelines'!BI24</f>
      </c>
      <c r="BL20" s="34">
        <f>$D20*'Timelines'!BJ24</f>
      </c>
      <c r="BM20" s="34">
        <f>$D20*'Timelines'!BK24</f>
      </c>
      <c r="BN20" s="34">
        <f>$D20*'Timelines'!BL24</f>
      </c>
      <c r="BO20" s="34">
        <f>$D20*'Timelines'!BM24</f>
      </c>
      <c r="BP20" s="34">
        <f>$D20*'Timelines'!BN24</f>
      </c>
      <c r="BQ20" s="34">
        <f>$D20*'Timelines'!BO24</f>
      </c>
      <c r="BR20" s="34">
        <f>$D20*'Timelines'!BP24</f>
      </c>
      <c r="BS20" s="34">
        <f>$D20*'Timelines'!BQ24</f>
      </c>
      <c r="BT20" s="34">
        <f>$D20*'Timelines'!BR24</f>
      </c>
      <c r="BU20" s="34">
        <f>$D20*'Timelines'!BS24</f>
      </c>
      <c r="BV20" s="34">
        <f>$D20*'Timelines'!BT24</f>
      </c>
      <c r="BW20" s="34">
        <f>$D20*'Timelines'!BU24</f>
      </c>
      <c r="BX20" s="34">
        <f>$D20*'Timelines'!BV24</f>
      </c>
      <c r="BY20" s="34">
        <f>$D20*'Timelines'!BW24</f>
      </c>
      <c r="BZ20" s="34">
        <f>$D20*'Timelines'!BX24</f>
      </c>
      <c r="CA20" s="34">
        <f>$D20*'Timelines'!BY24</f>
      </c>
      <c r="CB20" s="34">
        <f>$D20*'Timelines'!BZ24</f>
      </c>
      <c r="CC20" s="34">
        <f>$D20*'Timelines'!CA24</f>
      </c>
      <c r="CD20" s="34">
        <f>$D20*'Timelines'!CB24</f>
      </c>
      <c r="CE20" s="34">
        <f>$D20*'Timelines'!CC24</f>
      </c>
      <c r="CF20" s="34">
        <f>$D20*'Timelines'!CD24</f>
      </c>
      <c r="CG20" s="34">
        <f>$D20*'Timelines'!CE24</f>
      </c>
      <c r="CH20" s="34">
        <f>$D20*'Timelines'!CF24</f>
      </c>
      <c r="CI20" s="34">
        <f>$D20*'Timelines'!CG24</f>
      </c>
      <c r="CJ20" s="34">
        <f>$D20*'Timelines'!CH24</f>
      </c>
    </row>
    <row r="21" spans="1:88" x14ac:dyDescent="0.25">
      <c r="A21" t="s">
        <v>252</v>
      </c>
      <c r="B21" t="s">
        <v>266</v>
      </c>
      <c r="C21" t="s">
        <v>274</v>
      </c>
      <c r="D21" s="32">
        <v>1759500</v>
      </c>
      <c r="E21" s="32">
        <f>$D21*'Timelines'!C25</f>
      </c>
      <c r="F21" s="32">
        <f>$D21*'Timelines'!D25</f>
      </c>
      <c r="G21" s="32">
        <f>$D21*'Timelines'!E25</f>
      </c>
      <c r="H21" s="32">
        <f>$D21*'Timelines'!F25</f>
      </c>
      <c r="I21" s="32">
        <f>$D21*'Timelines'!G25</f>
      </c>
      <c r="J21" s="32">
        <f>$D21*'Timelines'!H25</f>
      </c>
      <c r="K21" s="32">
        <f>$D21*'Timelines'!I25</f>
      </c>
      <c r="L21" s="32">
        <f>$D21*'Timelines'!J25</f>
      </c>
      <c r="M21" s="32">
        <f>$D21*'Timelines'!K25</f>
      </c>
      <c r="N21" s="32">
        <f>$D21*'Timelines'!L25</f>
      </c>
      <c r="O21" s="32">
        <f>$D21*'Timelines'!M25</f>
      </c>
      <c r="P21" s="32">
        <f>$D21*'Timelines'!N25</f>
      </c>
      <c r="Q21" s="32">
        <f>$D21*'Timelines'!O25</f>
      </c>
      <c r="R21" s="32">
        <f>$D21*'Timelines'!P25</f>
      </c>
      <c r="S21" s="32">
        <f>$D21*'Timelines'!Q25</f>
      </c>
      <c r="T21" s="32">
        <f>$D21*'Timelines'!R25</f>
      </c>
      <c r="U21" s="32">
        <f>$D21*'Timelines'!S25</f>
      </c>
      <c r="V21" s="32">
        <f>$D21*'Timelines'!T25</f>
      </c>
      <c r="W21" s="32">
        <f>$D21*'Timelines'!U25</f>
      </c>
      <c r="X21" s="32">
        <f>$D21*'Timelines'!V25</f>
      </c>
      <c r="Y21" s="32">
        <f>$D21*'Timelines'!W25</f>
      </c>
      <c r="Z21" s="32">
        <f>$D21*'Timelines'!X25</f>
      </c>
      <c r="AA21" s="32">
        <f>$D21*'Timelines'!Y25</f>
      </c>
      <c r="AB21" s="32">
        <f>$D21*'Timelines'!Z25</f>
      </c>
      <c r="AC21" s="32">
        <f>$D21*'Timelines'!AA25</f>
      </c>
      <c r="AD21" s="32">
        <f>$D21*'Timelines'!AB25</f>
      </c>
      <c r="AE21" s="32">
        <f>$D21*'Timelines'!AC25</f>
      </c>
      <c r="AF21" s="32">
        <f>$D21*'Timelines'!AD25</f>
      </c>
      <c r="AG21" s="32">
        <f>$D21*'Timelines'!AE25</f>
      </c>
      <c r="AH21" s="32">
        <f>$D21*'Timelines'!AF25</f>
      </c>
      <c r="AI21" s="32">
        <f>$D21*'Timelines'!AG25</f>
      </c>
      <c r="AJ21" s="32">
        <f>$D21*'Timelines'!AH25</f>
      </c>
      <c r="AK21" s="32">
        <f>$D21*'Timelines'!AI25</f>
      </c>
      <c r="AL21" s="32">
        <f>$D21*'Timelines'!AJ25</f>
      </c>
      <c r="AM21" s="32">
        <f>$D21*'Timelines'!AK25</f>
      </c>
      <c r="AN21" s="32">
        <f>$D21*'Timelines'!AL25</f>
      </c>
      <c r="AO21" s="32">
        <f>$D21*'Timelines'!AM25</f>
      </c>
      <c r="AP21" s="32">
        <f>$D21*'Timelines'!AN25</f>
      </c>
      <c r="AQ21" s="32">
        <f>$D21*'Timelines'!AO25</f>
      </c>
      <c r="AR21" s="32">
        <f>$D21*'Timelines'!AP25</f>
      </c>
      <c r="AS21" s="32">
        <f>$D21*'Timelines'!AQ25</f>
      </c>
      <c r="AT21" s="32">
        <f>$D21*'Timelines'!AR25</f>
      </c>
      <c r="AU21" s="32">
        <f>$D21*'Timelines'!AS25</f>
      </c>
      <c r="AV21" s="32">
        <f>$D21*'Timelines'!AT25</f>
      </c>
      <c r="AW21" s="32">
        <f>$D21*'Timelines'!AU25</f>
      </c>
      <c r="AX21" s="32">
        <f>$D21*'Timelines'!AV25</f>
      </c>
      <c r="AY21" s="32">
        <f>$D21*'Timelines'!AW25</f>
      </c>
      <c r="AZ21" s="32">
        <f>$D21*'Timelines'!AX25</f>
      </c>
      <c r="BA21" s="32">
        <f>$D21*'Timelines'!AY25</f>
      </c>
      <c r="BB21" s="32">
        <f>$D21*'Timelines'!AZ25</f>
      </c>
      <c r="BC21" s="32">
        <f>$D21*'Timelines'!BA25</f>
      </c>
      <c r="BD21" s="32">
        <f>$D21*'Timelines'!BB25</f>
      </c>
      <c r="BE21" s="32">
        <f>$D21*'Timelines'!BC25</f>
      </c>
      <c r="BF21" s="32">
        <f>$D21*'Timelines'!BD25</f>
      </c>
      <c r="BG21" s="32">
        <f>$D21*'Timelines'!BE25</f>
      </c>
      <c r="BH21" s="32">
        <f>$D21*'Timelines'!BF25</f>
      </c>
      <c r="BI21" s="32">
        <f>$D21*'Timelines'!BG25</f>
      </c>
      <c r="BJ21" s="32">
        <f>$D21*'Timelines'!BH25</f>
      </c>
      <c r="BK21" s="32">
        <f>$D21*'Timelines'!BI25</f>
      </c>
      <c r="BL21" s="32">
        <f>$D21*'Timelines'!BJ25</f>
      </c>
      <c r="BM21" s="32">
        <f>$D21*'Timelines'!BK25</f>
      </c>
      <c r="BN21" s="32">
        <f>$D21*'Timelines'!BL25</f>
      </c>
      <c r="BO21" s="32">
        <f>$D21*'Timelines'!BM25</f>
      </c>
      <c r="BP21" s="32">
        <f>$D21*'Timelines'!BN25</f>
      </c>
      <c r="BQ21" s="32">
        <f>$D21*'Timelines'!BO25</f>
      </c>
      <c r="BR21" s="32">
        <f>$D21*'Timelines'!BP25</f>
      </c>
      <c r="BS21" s="32">
        <f>$D21*'Timelines'!BQ25</f>
      </c>
      <c r="BT21" s="32">
        <f>$D21*'Timelines'!BR25</f>
      </c>
      <c r="BU21" s="32">
        <f>$D21*'Timelines'!BS25</f>
      </c>
      <c r="BV21" s="32">
        <f>$D21*'Timelines'!BT25</f>
      </c>
      <c r="BW21" s="32">
        <f>$D21*'Timelines'!BU25</f>
      </c>
      <c r="BX21" s="32">
        <f>$D21*'Timelines'!BV25</f>
      </c>
      <c r="BY21" s="32">
        <f>$D21*'Timelines'!BW25</f>
      </c>
      <c r="BZ21" s="32">
        <f>$D21*'Timelines'!BX25</f>
      </c>
      <c r="CA21" s="32">
        <f>$D21*'Timelines'!BY25</f>
      </c>
      <c r="CB21" s="32">
        <f>$D21*'Timelines'!BZ25</f>
      </c>
      <c r="CC21" s="32">
        <f>$D21*'Timelines'!CA25</f>
      </c>
      <c r="CD21" s="32">
        <f>$D21*'Timelines'!CB25</f>
      </c>
      <c r="CE21" s="32">
        <f>$D21*'Timelines'!CC25</f>
      </c>
      <c r="CF21" s="32">
        <f>$D21*'Timelines'!CD25</f>
      </c>
      <c r="CG21" s="32">
        <f>$D21*'Timelines'!CE25</f>
      </c>
      <c r="CH21" s="32">
        <f>$D21*'Timelines'!CF25</f>
      </c>
      <c r="CI21" s="32">
        <f>$D21*'Timelines'!CG25</f>
      </c>
      <c r="CJ21" s="32">
        <f>$D21*'Timelines'!CH25</f>
      </c>
    </row>
    <row r="22" spans="1:88" s="33" customFormat="1" x14ac:dyDescent="0.25">
      <c r="A22" s="33" t="s">
        <v>252</v>
      </c>
      <c r="B22" s="33" t="s">
        <v>266</v>
      </c>
      <c r="C22" s="33" t="s">
        <v>275</v>
      </c>
      <c r="D22" s="34">
        <v>0</v>
      </c>
      <c r="E22" s="34">
        <f>$D22*'Timelines'!C26</f>
      </c>
      <c r="F22" s="34">
        <f>$D22*'Timelines'!D26</f>
      </c>
      <c r="G22" s="34">
        <f>$D22*'Timelines'!E26</f>
      </c>
      <c r="H22" s="34">
        <f>$D22*'Timelines'!F26</f>
      </c>
      <c r="I22" s="34">
        <f>$D22*'Timelines'!G26</f>
      </c>
      <c r="J22" s="34">
        <f>$D22*'Timelines'!H26</f>
      </c>
      <c r="K22" s="34">
        <f>$D22*'Timelines'!I26</f>
      </c>
      <c r="L22" s="34">
        <f>$D22*'Timelines'!J26</f>
      </c>
      <c r="M22" s="34">
        <f>$D22*'Timelines'!K26</f>
      </c>
      <c r="N22" s="34">
        <f>$D22*'Timelines'!L26</f>
      </c>
      <c r="O22" s="34">
        <f>$D22*'Timelines'!M26</f>
      </c>
      <c r="P22" s="34">
        <f>$D22*'Timelines'!N26</f>
      </c>
      <c r="Q22" s="34">
        <f>$D22*'Timelines'!O26</f>
      </c>
      <c r="R22" s="34">
        <f>$D22*'Timelines'!P26</f>
      </c>
      <c r="S22" s="34">
        <f>$D22*'Timelines'!Q26</f>
      </c>
      <c r="T22" s="34">
        <f>$D22*'Timelines'!R26</f>
      </c>
      <c r="U22" s="34">
        <f>$D22*'Timelines'!S26</f>
      </c>
      <c r="V22" s="34">
        <f>$D22*'Timelines'!T26</f>
      </c>
      <c r="W22" s="34">
        <f>$D22*'Timelines'!U26</f>
      </c>
      <c r="X22" s="34">
        <f>$D22*'Timelines'!V26</f>
      </c>
      <c r="Y22" s="34">
        <f>$D22*'Timelines'!W26</f>
      </c>
      <c r="Z22" s="34">
        <f>$D22*'Timelines'!X26</f>
      </c>
      <c r="AA22" s="34">
        <f>$D22*'Timelines'!Y26</f>
      </c>
      <c r="AB22" s="34">
        <f>$D22*'Timelines'!Z26</f>
      </c>
      <c r="AC22" s="34">
        <f>$D22*'Timelines'!AA26</f>
      </c>
      <c r="AD22" s="34">
        <f>$D22*'Timelines'!AB26</f>
      </c>
      <c r="AE22" s="34">
        <f>$D22*'Timelines'!AC26</f>
      </c>
      <c r="AF22" s="34">
        <f>$D22*'Timelines'!AD26</f>
      </c>
      <c r="AG22" s="34">
        <f>$D22*'Timelines'!AE26</f>
      </c>
      <c r="AH22" s="34">
        <f>$D22*'Timelines'!AF26</f>
      </c>
      <c r="AI22" s="34">
        <f>$D22*'Timelines'!AG26</f>
      </c>
      <c r="AJ22" s="34">
        <f>$D22*'Timelines'!AH26</f>
      </c>
      <c r="AK22" s="34">
        <f>$D22*'Timelines'!AI26</f>
      </c>
      <c r="AL22" s="34">
        <f>$D22*'Timelines'!AJ26</f>
      </c>
      <c r="AM22" s="34">
        <f>$D22*'Timelines'!AK26</f>
      </c>
      <c r="AN22" s="34">
        <f>$D22*'Timelines'!AL26</f>
      </c>
      <c r="AO22" s="34">
        <f>$D22*'Timelines'!AM26</f>
      </c>
      <c r="AP22" s="34">
        <f>$D22*'Timelines'!AN26</f>
      </c>
      <c r="AQ22" s="34">
        <f>$D22*'Timelines'!AO26</f>
      </c>
      <c r="AR22" s="34">
        <f>$D22*'Timelines'!AP26</f>
      </c>
      <c r="AS22" s="34">
        <f>$D22*'Timelines'!AQ26</f>
      </c>
      <c r="AT22" s="34">
        <f>$D22*'Timelines'!AR26</f>
      </c>
      <c r="AU22" s="34">
        <f>$D22*'Timelines'!AS26</f>
      </c>
      <c r="AV22" s="34">
        <f>$D22*'Timelines'!AT26</f>
      </c>
      <c r="AW22" s="34">
        <f>$D22*'Timelines'!AU26</f>
      </c>
      <c r="AX22" s="34">
        <f>$D22*'Timelines'!AV26</f>
      </c>
      <c r="AY22" s="34">
        <f>$D22*'Timelines'!AW26</f>
      </c>
      <c r="AZ22" s="34">
        <f>$D22*'Timelines'!AX26</f>
      </c>
      <c r="BA22" s="34">
        <f>$D22*'Timelines'!AY26</f>
      </c>
      <c r="BB22" s="34">
        <f>$D22*'Timelines'!AZ26</f>
      </c>
      <c r="BC22" s="34">
        <f>$D22*'Timelines'!BA26</f>
      </c>
      <c r="BD22" s="34">
        <f>$D22*'Timelines'!BB26</f>
      </c>
      <c r="BE22" s="34">
        <f>$D22*'Timelines'!BC26</f>
      </c>
      <c r="BF22" s="34">
        <f>$D22*'Timelines'!BD26</f>
      </c>
      <c r="BG22" s="34">
        <f>$D22*'Timelines'!BE26</f>
      </c>
      <c r="BH22" s="34">
        <f>$D22*'Timelines'!BF26</f>
      </c>
      <c r="BI22" s="34">
        <f>$D22*'Timelines'!BG26</f>
      </c>
      <c r="BJ22" s="34">
        <f>$D22*'Timelines'!BH26</f>
      </c>
      <c r="BK22" s="34">
        <f>$D22*'Timelines'!BI26</f>
      </c>
      <c r="BL22" s="34">
        <f>$D22*'Timelines'!BJ26</f>
      </c>
      <c r="BM22" s="34">
        <f>$D22*'Timelines'!BK26</f>
      </c>
      <c r="BN22" s="34">
        <f>$D22*'Timelines'!BL26</f>
      </c>
      <c r="BO22" s="34">
        <f>$D22*'Timelines'!BM26</f>
      </c>
      <c r="BP22" s="34">
        <f>$D22*'Timelines'!BN26</f>
      </c>
      <c r="BQ22" s="34">
        <f>$D22*'Timelines'!BO26</f>
      </c>
      <c r="BR22" s="34">
        <f>$D22*'Timelines'!BP26</f>
      </c>
      <c r="BS22" s="34">
        <f>$D22*'Timelines'!BQ26</f>
      </c>
      <c r="BT22" s="34">
        <f>$D22*'Timelines'!BR26</f>
      </c>
      <c r="BU22" s="34">
        <f>$D22*'Timelines'!BS26</f>
      </c>
      <c r="BV22" s="34">
        <f>$D22*'Timelines'!BT26</f>
      </c>
      <c r="BW22" s="34">
        <f>$D22*'Timelines'!BU26</f>
      </c>
      <c r="BX22" s="34">
        <f>$D22*'Timelines'!BV26</f>
      </c>
      <c r="BY22" s="34">
        <f>$D22*'Timelines'!BW26</f>
      </c>
      <c r="BZ22" s="34">
        <f>$D22*'Timelines'!BX26</f>
      </c>
      <c r="CA22" s="34">
        <f>$D22*'Timelines'!BY26</f>
      </c>
      <c r="CB22" s="34">
        <f>$D22*'Timelines'!BZ26</f>
      </c>
      <c r="CC22" s="34">
        <f>$D22*'Timelines'!CA26</f>
      </c>
      <c r="CD22" s="34">
        <f>$D22*'Timelines'!CB26</f>
      </c>
      <c r="CE22" s="34">
        <f>$D22*'Timelines'!CC26</f>
      </c>
      <c r="CF22" s="34">
        <f>$D22*'Timelines'!CD26</f>
      </c>
      <c r="CG22" s="34">
        <f>$D22*'Timelines'!CE26</f>
      </c>
      <c r="CH22" s="34">
        <f>$D22*'Timelines'!CF26</f>
      </c>
      <c r="CI22" s="34">
        <f>$D22*'Timelines'!CG26</f>
      </c>
      <c r="CJ22" s="34">
        <f>$D22*'Timelines'!CH26</f>
      </c>
    </row>
    <row r="23" spans="1:88" x14ac:dyDescent="0.25">
      <c r="A23" t="s">
        <v>252</v>
      </c>
      <c r="B23" t="s">
        <v>266</v>
      </c>
      <c r="C23" t="s">
        <v>276</v>
      </c>
      <c r="D23" s="32">
        <v>0</v>
      </c>
      <c r="E23" s="32">
        <f>$D23*'Timelines'!C27</f>
      </c>
      <c r="F23" s="32">
        <f>$D23*'Timelines'!D27</f>
      </c>
      <c r="G23" s="32">
        <f>$D23*'Timelines'!E27</f>
      </c>
      <c r="H23" s="32">
        <f>$D23*'Timelines'!F27</f>
      </c>
      <c r="I23" s="32">
        <f>$D23*'Timelines'!G27</f>
      </c>
      <c r="J23" s="32">
        <f>$D23*'Timelines'!H27</f>
      </c>
      <c r="K23" s="32">
        <f>$D23*'Timelines'!I27</f>
      </c>
      <c r="L23" s="32">
        <f>$D23*'Timelines'!J27</f>
      </c>
      <c r="M23" s="32">
        <f>$D23*'Timelines'!K27</f>
      </c>
      <c r="N23" s="32">
        <f>$D23*'Timelines'!L27</f>
      </c>
      <c r="O23" s="32">
        <f>$D23*'Timelines'!M27</f>
      </c>
      <c r="P23" s="32">
        <f>$D23*'Timelines'!N27</f>
      </c>
      <c r="Q23" s="32">
        <f>$D23*'Timelines'!O27</f>
      </c>
      <c r="R23" s="32">
        <f>$D23*'Timelines'!P27</f>
      </c>
      <c r="S23" s="32">
        <f>$D23*'Timelines'!Q27</f>
      </c>
      <c r="T23" s="32">
        <f>$D23*'Timelines'!R27</f>
      </c>
      <c r="U23" s="32">
        <f>$D23*'Timelines'!S27</f>
      </c>
      <c r="V23" s="32">
        <f>$D23*'Timelines'!T27</f>
      </c>
      <c r="W23" s="32">
        <f>$D23*'Timelines'!U27</f>
      </c>
      <c r="X23" s="32">
        <f>$D23*'Timelines'!V27</f>
      </c>
      <c r="Y23" s="32">
        <f>$D23*'Timelines'!W27</f>
      </c>
      <c r="Z23" s="32">
        <f>$D23*'Timelines'!X27</f>
      </c>
      <c r="AA23" s="32">
        <f>$D23*'Timelines'!Y27</f>
      </c>
      <c r="AB23" s="32">
        <f>$D23*'Timelines'!Z27</f>
      </c>
      <c r="AC23" s="32">
        <f>$D23*'Timelines'!AA27</f>
      </c>
      <c r="AD23" s="32">
        <f>$D23*'Timelines'!AB27</f>
      </c>
      <c r="AE23" s="32">
        <f>$D23*'Timelines'!AC27</f>
      </c>
      <c r="AF23" s="32">
        <f>$D23*'Timelines'!AD27</f>
      </c>
      <c r="AG23" s="32">
        <f>$D23*'Timelines'!AE27</f>
      </c>
      <c r="AH23" s="32">
        <f>$D23*'Timelines'!AF27</f>
      </c>
      <c r="AI23" s="32">
        <f>$D23*'Timelines'!AG27</f>
      </c>
      <c r="AJ23" s="32">
        <f>$D23*'Timelines'!AH27</f>
      </c>
      <c r="AK23" s="32">
        <f>$D23*'Timelines'!AI27</f>
      </c>
      <c r="AL23" s="32">
        <f>$D23*'Timelines'!AJ27</f>
      </c>
      <c r="AM23" s="32">
        <f>$D23*'Timelines'!AK27</f>
      </c>
      <c r="AN23" s="32">
        <f>$D23*'Timelines'!AL27</f>
      </c>
      <c r="AO23" s="32">
        <f>$D23*'Timelines'!AM27</f>
      </c>
      <c r="AP23" s="32">
        <f>$D23*'Timelines'!AN27</f>
      </c>
      <c r="AQ23" s="32">
        <f>$D23*'Timelines'!AO27</f>
      </c>
      <c r="AR23" s="32">
        <f>$D23*'Timelines'!AP27</f>
      </c>
      <c r="AS23" s="32">
        <f>$D23*'Timelines'!AQ27</f>
      </c>
      <c r="AT23" s="32">
        <f>$D23*'Timelines'!AR27</f>
      </c>
      <c r="AU23" s="32">
        <f>$D23*'Timelines'!AS27</f>
      </c>
      <c r="AV23" s="32">
        <f>$D23*'Timelines'!AT27</f>
      </c>
      <c r="AW23" s="32">
        <f>$D23*'Timelines'!AU27</f>
      </c>
      <c r="AX23" s="32">
        <f>$D23*'Timelines'!AV27</f>
      </c>
      <c r="AY23" s="32">
        <f>$D23*'Timelines'!AW27</f>
      </c>
      <c r="AZ23" s="32">
        <f>$D23*'Timelines'!AX27</f>
      </c>
      <c r="BA23" s="32">
        <f>$D23*'Timelines'!AY27</f>
      </c>
      <c r="BB23" s="32">
        <f>$D23*'Timelines'!AZ27</f>
      </c>
      <c r="BC23" s="32">
        <f>$D23*'Timelines'!BA27</f>
      </c>
      <c r="BD23" s="32">
        <f>$D23*'Timelines'!BB27</f>
      </c>
      <c r="BE23" s="32">
        <f>$D23*'Timelines'!BC27</f>
      </c>
      <c r="BF23" s="32">
        <f>$D23*'Timelines'!BD27</f>
      </c>
      <c r="BG23" s="32">
        <f>$D23*'Timelines'!BE27</f>
      </c>
      <c r="BH23" s="32">
        <f>$D23*'Timelines'!BF27</f>
      </c>
      <c r="BI23" s="32">
        <f>$D23*'Timelines'!BG27</f>
      </c>
      <c r="BJ23" s="32">
        <f>$D23*'Timelines'!BH27</f>
      </c>
      <c r="BK23" s="32">
        <f>$D23*'Timelines'!BI27</f>
      </c>
      <c r="BL23" s="32">
        <f>$D23*'Timelines'!BJ27</f>
      </c>
      <c r="BM23" s="32">
        <f>$D23*'Timelines'!BK27</f>
      </c>
      <c r="BN23" s="32">
        <f>$D23*'Timelines'!BL27</f>
      </c>
      <c r="BO23" s="32">
        <f>$D23*'Timelines'!BM27</f>
      </c>
      <c r="BP23" s="32">
        <f>$D23*'Timelines'!BN27</f>
      </c>
      <c r="BQ23" s="32">
        <f>$D23*'Timelines'!BO27</f>
      </c>
      <c r="BR23" s="32">
        <f>$D23*'Timelines'!BP27</f>
      </c>
      <c r="BS23" s="32">
        <f>$D23*'Timelines'!BQ27</f>
      </c>
      <c r="BT23" s="32">
        <f>$D23*'Timelines'!BR27</f>
      </c>
      <c r="BU23" s="32">
        <f>$D23*'Timelines'!BS27</f>
      </c>
      <c r="BV23" s="32">
        <f>$D23*'Timelines'!BT27</f>
      </c>
      <c r="BW23" s="32">
        <f>$D23*'Timelines'!BU27</f>
      </c>
      <c r="BX23" s="32">
        <f>$D23*'Timelines'!BV27</f>
      </c>
      <c r="BY23" s="32">
        <f>$D23*'Timelines'!BW27</f>
      </c>
      <c r="BZ23" s="32">
        <f>$D23*'Timelines'!BX27</f>
      </c>
      <c r="CA23" s="32">
        <f>$D23*'Timelines'!BY27</f>
      </c>
      <c r="CB23" s="32">
        <f>$D23*'Timelines'!BZ27</f>
      </c>
      <c r="CC23" s="32">
        <f>$D23*'Timelines'!CA27</f>
      </c>
      <c r="CD23" s="32">
        <f>$D23*'Timelines'!CB27</f>
      </c>
      <c r="CE23" s="32">
        <f>$D23*'Timelines'!CC27</f>
      </c>
      <c r="CF23" s="32">
        <f>$D23*'Timelines'!CD27</f>
      </c>
      <c r="CG23" s="32">
        <f>$D23*'Timelines'!CE27</f>
      </c>
      <c r="CH23" s="32">
        <f>$D23*'Timelines'!CF27</f>
      </c>
      <c r="CI23" s="32">
        <f>$D23*'Timelines'!CG27</f>
      </c>
      <c r="CJ23" s="32">
        <f>$D23*'Timelines'!CH27</f>
      </c>
    </row>
    <row r="24" spans="1:88" s="33" customFormat="1" x14ac:dyDescent="0.25">
      <c r="A24" s="33" t="s">
        <v>252</v>
      </c>
      <c r="B24" s="33" t="s">
        <v>266</v>
      </c>
      <c r="C24" s="33" t="s">
        <v>277</v>
      </c>
      <c r="D24" s="34">
        <v>0</v>
      </c>
      <c r="E24" s="34">
        <f>$D24*'Timelines'!C28</f>
      </c>
      <c r="F24" s="34">
        <f>$D24*'Timelines'!D28</f>
      </c>
      <c r="G24" s="34">
        <f>$D24*'Timelines'!E28</f>
      </c>
      <c r="H24" s="34">
        <f>$D24*'Timelines'!F28</f>
      </c>
      <c r="I24" s="34">
        <f>$D24*'Timelines'!G28</f>
      </c>
      <c r="J24" s="34">
        <f>$D24*'Timelines'!H28</f>
      </c>
      <c r="K24" s="34">
        <f>$D24*'Timelines'!I28</f>
      </c>
      <c r="L24" s="34">
        <f>$D24*'Timelines'!J28</f>
      </c>
      <c r="M24" s="34">
        <f>$D24*'Timelines'!K28</f>
      </c>
      <c r="N24" s="34">
        <f>$D24*'Timelines'!L28</f>
      </c>
      <c r="O24" s="34">
        <f>$D24*'Timelines'!M28</f>
      </c>
      <c r="P24" s="34">
        <f>$D24*'Timelines'!N28</f>
      </c>
      <c r="Q24" s="34">
        <f>$D24*'Timelines'!O28</f>
      </c>
      <c r="R24" s="34">
        <f>$D24*'Timelines'!P28</f>
      </c>
      <c r="S24" s="34">
        <f>$D24*'Timelines'!Q28</f>
      </c>
      <c r="T24" s="34">
        <f>$D24*'Timelines'!R28</f>
      </c>
      <c r="U24" s="34">
        <f>$D24*'Timelines'!S28</f>
      </c>
      <c r="V24" s="34">
        <f>$D24*'Timelines'!T28</f>
      </c>
      <c r="W24" s="34">
        <f>$D24*'Timelines'!U28</f>
      </c>
      <c r="X24" s="34">
        <f>$D24*'Timelines'!V28</f>
      </c>
      <c r="Y24" s="34">
        <f>$D24*'Timelines'!W28</f>
      </c>
      <c r="Z24" s="34">
        <f>$D24*'Timelines'!X28</f>
      </c>
      <c r="AA24" s="34">
        <f>$D24*'Timelines'!Y28</f>
      </c>
      <c r="AB24" s="34">
        <f>$D24*'Timelines'!Z28</f>
      </c>
      <c r="AC24" s="34">
        <f>$D24*'Timelines'!AA28</f>
      </c>
      <c r="AD24" s="34">
        <f>$D24*'Timelines'!AB28</f>
      </c>
      <c r="AE24" s="34">
        <f>$D24*'Timelines'!AC28</f>
      </c>
      <c r="AF24" s="34">
        <f>$D24*'Timelines'!AD28</f>
      </c>
      <c r="AG24" s="34">
        <f>$D24*'Timelines'!AE28</f>
      </c>
      <c r="AH24" s="34">
        <f>$D24*'Timelines'!AF28</f>
      </c>
      <c r="AI24" s="34">
        <f>$D24*'Timelines'!AG28</f>
      </c>
      <c r="AJ24" s="34">
        <f>$D24*'Timelines'!AH28</f>
      </c>
      <c r="AK24" s="34">
        <f>$D24*'Timelines'!AI28</f>
      </c>
      <c r="AL24" s="34">
        <f>$D24*'Timelines'!AJ28</f>
      </c>
      <c r="AM24" s="34">
        <f>$D24*'Timelines'!AK28</f>
      </c>
      <c r="AN24" s="34">
        <f>$D24*'Timelines'!AL28</f>
      </c>
      <c r="AO24" s="34">
        <f>$D24*'Timelines'!AM28</f>
      </c>
      <c r="AP24" s="34">
        <f>$D24*'Timelines'!AN28</f>
      </c>
      <c r="AQ24" s="34">
        <f>$D24*'Timelines'!AO28</f>
      </c>
      <c r="AR24" s="34">
        <f>$D24*'Timelines'!AP28</f>
      </c>
      <c r="AS24" s="34">
        <f>$D24*'Timelines'!AQ28</f>
      </c>
      <c r="AT24" s="34">
        <f>$D24*'Timelines'!AR28</f>
      </c>
      <c r="AU24" s="34">
        <f>$D24*'Timelines'!AS28</f>
      </c>
      <c r="AV24" s="34">
        <f>$D24*'Timelines'!AT28</f>
      </c>
      <c r="AW24" s="34">
        <f>$D24*'Timelines'!AU28</f>
      </c>
      <c r="AX24" s="34">
        <f>$D24*'Timelines'!AV28</f>
      </c>
      <c r="AY24" s="34">
        <f>$D24*'Timelines'!AW28</f>
      </c>
      <c r="AZ24" s="34">
        <f>$D24*'Timelines'!AX28</f>
      </c>
      <c r="BA24" s="34">
        <f>$D24*'Timelines'!AY28</f>
      </c>
      <c r="BB24" s="34">
        <f>$D24*'Timelines'!AZ28</f>
      </c>
      <c r="BC24" s="34">
        <f>$D24*'Timelines'!BA28</f>
      </c>
      <c r="BD24" s="34">
        <f>$D24*'Timelines'!BB28</f>
      </c>
      <c r="BE24" s="34">
        <f>$D24*'Timelines'!BC28</f>
      </c>
      <c r="BF24" s="34">
        <f>$D24*'Timelines'!BD28</f>
      </c>
      <c r="BG24" s="34">
        <f>$D24*'Timelines'!BE28</f>
      </c>
      <c r="BH24" s="34">
        <f>$D24*'Timelines'!BF28</f>
      </c>
      <c r="BI24" s="34">
        <f>$D24*'Timelines'!BG28</f>
      </c>
      <c r="BJ24" s="34">
        <f>$D24*'Timelines'!BH28</f>
      </c>
      <c r="BK24" s="34">
        <f>$D24*'Timelines'!BI28</f>
      </c>
      <c r="BL24" s="34">
        <f>$D24*'Timelines'!BJ28</f>
      </c>
      <c r="BM24" s="34">
        <f>$D24*'Timelines'!BK28</f>
      </c>
      <c r="BN24" s="34">
        <f>$D24*'Timelines'!BL28</f>
      </c>
      <c r="BO24" s="34">
        <f>$D24*'Timelines'!BM28</f>
      </c>
      <c r="BP24" s="34">
        <f>$D24*'Timelines'!BN28</f>
      </c>
      <c r="BQ24" s="34">
        <f>$D24*'Timelines'!BO28</f>
      </c>
      <c r="BR24" s="34">
        <f>$D24*'Timelines'!BP28</f>
      </c>
      <c r="BS24" s="34">
        <f>$D24*'Timelines'!BQ28</f>
      </c>
      <c r="BT24" s="34">
        <f>$D24*'Timelines'!BR28</f>
      </c>
      <c r="BU24" s="34">
        <f>$D24*'Timelines'!BS28</f>
      </c>
      <c r="BV24" s="34">
        <f>$D24*'Timelines'!BT28</f>
      </c>
      <c r="BW24" s="34">
        <f>$D24*'Timelines'!BU28</f>
      </c>
      <c r="BX24" s="34">
        <f>$D24*'Timelines'!BV28</f>
      </c>
      <c r="BY24" s="34">
        <f>$D24*'Timelines'!BW28</f>
      </c>
      <c r="BZ24" s="34">
        <f>$D24*'Timelines'!BX28</f>
      </c>
      <c r="CA24" s="34">
        <f>$D24*'Timelines'!BY28</f>
      </c>
      <c r="CB24" s="34">
        <f>$D24*'Timelines'!BZ28</f>
      </c>
      <c r="CC24" s="34">
        <f>$D24*'Timelines'!CA28</f>
      </c>
      <c r="CD24" s="34">
        <f>$D24*'Timelines'!CB28</f>
      </c>
      <c r="CE24" s="34">
        <f>$D24*'Timelines'!CC28</f>
      </c>
      <c r="CF24" s="34">
        <f>$D24*'Timelines'!CD28</f>
      </c>
      <c r="CG24" s="34">
        <f>$D24*'Timelines'!CE28</f>
      </c>
      <c r="CH24" s="34">
        <f>$D24*'Timelines'!CF28</f>
      </c>
      <c r="CI24" s="34">
        <f>$D24*'Timelines'!CG28</f>
      </c>
      <c r="CJ24" s="34">
        <f>$D24*'Timelines'!CH28</f>
      </c>
    </row>
    <row r="25" spans="1:88" x14ac:dyDescent="0.25">
      <c r="A25" t="s">
        <v>252</v>
      </c>
      <c r="B25" t="s">
        <v>266</v>
      </c>
      <c r="C25" t="s">
        <v>278</v>
      </c>
      <c r="D25" s="32">
        <v>0</v>
      </c>
      <c r="E25" s="32">
        <f>$D25*'Timelines'!C29</f>
      </c>
      <c r="F25" s="32">
        <f>$D25*'Timelines'!D29</f>
      </c>
      <c r="G25" s="32">
        <f>$D25*'Timelines'!E29</f>
      </c>
      <c r="H25" s="32">
        <f>$D25*'Timelines'!F29</f>
      </c>
      <c r="I25" s="32">
        <f>$D25*'Timelines'!G29</f>
      </c>
      <c r="J25" s="32">
        <f>$D25*'Timelines'!H29</f>
      </c>
      <c r="K25" s="32">
        <f>$D25*'Timelines'!I29</f>
      </c>
      <c r="L25" s="32">
        <f>$D25*'Timelines'!J29</f>
      </c>
      <c r="M25" s="32">
        <f>$D25*'Timelines'!K29</f>
      </c>
      <c r="N25" s="32">
        <f>$D25*'Timelines'!L29</f>
      </c>
      <c r="O25" s="32">
        <f>$D25*'Timelines'!M29</f>
      </c>
      <c r="P25" s="32">
        <f>$D25*'Timelines'!N29</f>
      </c>
      <c r="Q25" s="32">
        <f>$D25*'Timelines'!O29</f>
      </c>
      <c r="R25" s="32">
        <f>$D25*'Timelines'!P29</f>
      </c>
      <c r="S25" s="32">
        <f>$D25*'Timelines'!Q29</f>
      </c>
      <c r="T25" s="32">
        <f>$D25*'Timelines'!R29</f>
      </c>
      <c r="U25" s="32">
        <f>$D25*'Timelines'!S29</f>
      </c>
      <c r="V25" s="32">
        <f>$D25*'Timelines'!T29</f>
      </c>
      <c r="W25" s="32">
        <f>$D25*'Timelines'!U29</f>
      </c>
      <c r="X25" s="32">
        <f>$D25*'Timelines'!V29</f>
      </c>
      <c r="Y25" s="32">
        <f>$D25*'Timelines'!W29</f>
      </c>
      <c r="Z25" s="32">
        <f>$D25*'Timelines'!X29</f>
      </c>
      <c r="AA25" s="32">
        <f>$D25*'Timelines'!Y29</f>
      </c>
      <c r="AB25" s="32">
        <f>$D25*'Timelines'!Z29</f>
      </c>
      <c r="AC25" s="32">
        <f>$D25*'Timelines'!AA29</f>
      </c>
      <c r="AD25" s="32">
        <f>$D25*'Timelines'!AB29</f>
      </c>
      <c r="AE25" s="32">
        <f>$D25*'Timelines'!AC29</f>
      </c>
      <c r="AF25" s="32">
        <f>$D25*'Timelines'!AD29</f>
      </c>
      <c r="AG25" s="32">
        <f>$D25*'Timelines'!AE29</f>
      </c>
      <c r="AH25" s="32">
        <f>$D25*'Timelines'!AF29</f>
      </c>
      <c r="AI25" s="32">
        <f>$D25*'Timelines'!AG29</f>
      </c>
      <c r="AJ25" s="32">
        <f>$D25*'Timelines'!AH29</f>
      </c>
      <c r="AK25" s="32">
        <f>$D25*'Timelines'!AI29</f>
      </c>
      <c r="AL25" s="32">
        <f>$D25*'Timelines'!AJ29</f>
      </c>
      <c r="AM25" s="32">
        <f>$D25*'Timelines'!AK29</f>
      </c>
      <c r="AN25" s="32">
        <f>$D25*'Timelines'!AL29</f>
      </c>
      <c r="AO25" s="32">
        <f>$D25*'Timelines'!AM29</f>
      </c>
      <c r="AP25" s="32">
        <f>$D25*'Timelines'!AN29</f>
      </c>
      <c r="AQ25" s="32">
        <f>$D25*'Timelines'!AO29</f>
      </c>
      <c r="AR25" s="32">
        <f>$D25*'Timelines'!AP29</f>
      </c>
      <c r="AS25" s="32">
        <f>$D25*'Timelines'!AQ29</f>
      </c>
      <c r="AT25" s="32">
        <f>$D25*'Timelines'!AR29</f>
      </c>
      <c r="AU25" s="32">
        <f>$D25*'Timelines'!AS29</f>
      </c>
      <c r="AV25" s="32">
        <f>$D25*'Timelines'!AT29</f>
      </c>
      <c r="AW25" s="32">
        <f>$D25*'Timelines'!AU29</f>
      </c>
      <c r="AX25" s="32">
        <f>$D25*'Timelines'!AV29</f>
      </c>
      <c r="AY25" s="32">
        <f>$D25*'Timelines'!AW29</f>
      </c>
      <c r="AZ25" s="32">
        <f>$D25*'Timelines'!AX29</f>
      </c>
      <c r="BA25" s="32">
        <f>$D25*'Timelines'!AY29</f>
      </c>
      <c r="BB25" s="32">
        <f>$D25*'Timelines'!AZ29</f>
      </c>
      <c r="BC25" s="32">
        <f>$D25*'Timelines'!BA29</f>
      </c>
      <c r="BD25" s="32">
        <f>$D25*'Timelines'!BB29</f>
      </c>
      <c r="BE25" s="32">
        <f>$D25*'Timelines'!BC29</f>
      </c>
      <c r="BF25" s="32">
        <f>$D25*'Timelines'!BD29</f>
      </c>
      <c r="BG25" s="32">
        <f>$D25*'Timelines'!BE29</f>
      </c>
      <c r="BH25" s="32">
        <f>$D25*'Timelines'!BF29</f>
      </c>
      <c r="BI25" s="32">
        <f>$D25*'Timelines'!BG29</f>
      </c>
      <c r="BJ25" s="32">
        <f>$D25*'Timelines'!BH29</f>
      </c>
      <c r="BK25" s="32">
        <f>$D25*'Timelines'!BI29</f>
      </c>
      <c r="BL25" s="32">
        <f>$D25*'Timelines'!BJ29</f>
      </c>
      <c r="BM25" s="32">
        <f>$D25*'Timelines'!BK29</f>
      </c>
      <c r="BN25" s="32">
        <f>$D25*'Timelines'!BL29</f>
      </c>
      <c r="BO25" s="32">
        <f>$D25*'Timelines'!BM29</f>
      </c>
      <c r="BP25" s="32">
        <f>$D25*'Timelines'!BN29</f>
      </c>
      <c r="BQ25" s="32">
        <f>$D25*'Timelines'!BO29</f>
      </c>
      <c r="BR25" s="32">
        <f>$D25*'Timelines'!BP29</f>
      </c>
      <c r="BS25" s="32">
        <f>$D25*'Timelines'!BQ29</f>
      </c>
      <c r="BT25" s="32">
        <f>$D25*'Timelines'!BR29</f>
      </c>
      <c r="BU25" s="32">
        <f>$D25*'Timelines'!BS29</f>
      </c>
      <c r="BV25" s="32">
        <f>$D25*'Timelines'!BT29</f>
      </c>
      <c r="BW25" s="32">
        <f>$D25*'Timelines'!BU29</f>
      </c>
      <c r="BX25" s="32">
        <f>$D25*'Timelines'!BV29</f>
      </c>
      <c r="BY25" s="32">
        <f>$D25*'Timelines'!BW29</f>
      </c>
      <c r="BZ25" s="32">
        <f>$D25*'Timelines'!BX29</f>
      </c>
      <c r="CA25" s="32">
        <f>$D25*'Timelines'!BY29</f>
      </c>
      <c r="CB25" s="32">
        <f>$D25*'Timelines'!BZ29</f>
      </c>
      <c r="CC25" s="32">
        <f>$D25*'Timelines'!CA29</f>
      </c>
      <c r="CD25" s="32">
        <f>$D25*'Timelines'!CB29</f>
      </c>
      <c r="CE25" s="32">
        <f>$D25*'Timelines'!CC29</f>
      </c>
      <c r="CF25" s="32">
        <f>$D25*'Timelines'!CD29</f>
      </c>
      <c r="CG25" s="32">
        <f>$D25*'Timelines'!CE29</f>
      </c>
      <c r="CH25" s="32">
        <f>$D25*'Timelines'!CF29</f>
      </c>
      <c r="CI25" s="32">
        <f>$D25*'Timelines'!CG29</f>
      </c>
      <c r="CJ25" s="32">
        <f>$D25*'Timelines'!CH29</f>
      </c>
    </row>
    <row r="26" spans="1:88" s="33" customFormat="1" x14ac:dyDescent="0.25">
      <c r="A26" s="33" t="s">
        <v>252</v>
      </c>
      <c r="B26" s="33" t="s">
        <v>266</v>
      </c>
      <c r="C26" s="33" t="s">
        <v>279</v>
      </c>
      <c r="D26" s="34">
        <v>0</v>
      </c>
      <c r="E26" s="34">
        <f>$D26*'Timelines'!C30</f>
      </c>
      <c r="F26" s="34">
        <f>$D26*'Timelines'!D30</f>
      </c>
      <c r="G26" s="34">
        <f>$D26*'Timelines'!E30</f>
      </c>
      <c r="H26" s="34">
        <f>$D26*'Timelines'!F30</f>
      </c>
      <c r="I26" s="34">
        <f>$D26*'Timelines'!G30</f>
      </c>
      <c r="J26" s="34">
        <f>$D26*'Timelines'!H30</f>
      </c>
      <c r="K26" s="34">
        <f>$D26*'Timelines'!I30</f>
      </c>
      <c r="L26" s="34">
        <f>$D26*'Timelines'!J30</f>
      </c>
      <c r="M26" s="34">
        <f>$D26*'Timelines'!K30</f>
      </c>
      <c r="N26" s="34">
        <f>$D26*'Timelines'!L30</f>
      </c>
      <c r="O26" s="34">
        <f>$D26*'Timelines'!M30</f>
      </c>
      <c r="P26" s="34">
        <f>$D26*'Timelines'!N30</f>
      </c>
      <c r="Q26" s="34">
        <f>$D26*'Timelines'!O30</f>
      </c>
      <c r="R26" s="34">
        <f>$D26*'Timelines'!P30</f>
      </c>
      <c r="S26" s="34">
        <f>$D26*'Timelines'!Q30</f>
      </c>
      <c r="T26" s="34">
        <f>$D26*'Timelines'!R30</f>
      </c>
      <c r="U26" s="34">
        <f>$D26*'Timelines'!S30</f>
      </c>
      <c r="V26" s="34">
        <f>$D26*'Timelines'!T30</f>
      </c>
      <c r="W26" s="34">
        <f>$D26*'Timelines'!U30</f>
      </c>
      <c r="X26" s="34">
        <f>$D26*'Timelines'!V30</f>
      </c>
      <c r="Y26" s="34">
        <f>$D26*'Timelines'!W30</f>
      </c>
      <c r="Z26" s="34">
        <f>$D26*'Timelines'!X30</f>
      </c>
      <c r="AA26" s="34">
        <f>$D26*'Timelines'!Y30</f>
      </c>
      <c r="AB26" s="34">
        <f>$D26*'Timelines'!Z30</f>
      </c>
      <c r="AC26" s="34">
        <f>$D26*'Timelines'!AA30</f>
      </c>
      <c r="AD26" s="34">
        <f>$D26*'Timelines'!AB30</f>
      </c>
      <c r="AE26" s="34">
        <f>$D26*'Timelines'!AC30</f>
      </c>
      <c r="AF26" s="34">
        <f>$D26*'Timelines'!AD30</f>
      </c>
      <c r="AG26" s="34">
        <f>$D26*'Timelines'!AE30</f>
      </c>
      <c r="AH26" s="34">
        <f>$D26*'Timelines'!AF30</f>
      </c>
      <c r="AI26" s="34">
        <f>$D26*'Timelines'!AG30</f>
      </c>
      <c r="AJ26" s="34">
        <f>$D26*'Timelines'!AH30</f>
      </c>
      <c r="AK26" s="34">
        <f>$D26*'Timelines'!AI30</f>
      </c>
      <c r="AL26" s="34">
        <f>$D26*'Timelines'!AJ30</f>
      </c>
      <c r="AM26" s="34">
        <f>$D26*'Timelines'!AK30</f>
      </c>
      <c r="AN26" s="34">
        <f>$D26*'Timelines'!AL30</f>
      </c>
      <c r="AO26" s="34">
        <f>$D26*'Timelines'!AM30</f>
      </c>
      <c r="AP26" s="34">
        <f>$D26*'Timelines'!AN30</f>
      </c>
      <c r="AQ26" s="34">
        <f>$D26*'Timelines'!AO30</f>
      </c>
      <c r="AR26" s="34">
        <f>$D26*'Timelines'!AP30</f>
      </c>
      <c r="AS26" s="34">
        <f>$D26*'Timelines'!AQ30</f>
      </c>
      <c r="AT26" s="34">
        <f>$D26*'Timelines'!AR30</f>
      </c>
      <c r="AU26" s="34">
        <f>$D26*'Timelines'!AS30</f>
      </c>
      <c r="AV26" s="34">
        <f>$D26*'Timelines'!AT30</f>
      </c>
      <c r="AW26" s="34">
        <f>$D26*'Timelines'!AU30</f>
      </c>
      <c r="AX26" s="34">
        <f>$D26*'Timelines'!AV30</f>
      </c>
      <c r="AY26" s="34">
        <f>$D26*'Timelines'!AW30</f>
      </c>
      <c r="AZ26" s="34">
        <f>$D26*'Timelines'!AX30</f>
      </c>
      <c r="BA26" s="34">
        <f>$D26*'Timelines'!AY30</f>
      </c>
      <c r="BB26" s="34">
        <f>$D26*'Timelines'!AZ30</f>
      </c>
      <c r="BC26" s="34">
        <f>$D26*'Timelines'!BA30</f>
      </c>
      <c r="BD26" s="34">
        <f>$D26*'Timelines'!BB30</f>
      </c>
      <c r="BE26" s="34">
        <f>$D26*'Timelines'!BC30</f>
      </c>
      <c r="BF26" s="34">
        <f>$D26*'Timelines'!BD30</f>
      </c>
      <c r="BG26" s="34">
        <f>$D26*'Timelines'!BE30</f>
      </c>
      <c r="BH26" s="34">
        <f>$D26*'Timelines'!BF30</f>
      </c>
      <c r="BI26" s="34">
        <f>$D26*'Timelines'!BG30</f>
      </c>
      <c r="BJ26" s="34">
        <f>$D26*'Timelines'!BH30</f>
      </c>
      <c r="BK26" s="34">
        <f>$D26*'Timelines'!BI30</f>
      </c>
      <c r="BL26" s="34">
        <f>$D26*'Timelines'!BJ30</f>
      </c>
      <c r="BM26" s="34">
        <f>$D26*'Timelines'!BK30</f>
      </c>
      <c r="BN26" s="34">
        <f>$D26*'Timelines'!BL30</f>
      </c>
      <c r="BO26" s="34">
        <f>$D26*'Timelines'!BM30</f>
      </c>
      <c r="BP26" s="34">
        <f>$D26*'Timelines'!BN30</f>
      </c>
      <c r="BQ26" s="34">
        <f>$D26*'Timelines'!BO30</f>
      </c>
      <c r="BR26" s="34">
        <f>$D26*'Timelines'!BP30</f>
      </c>
      <c r="BS26" s="34">
        <f>$D26*'Timelines'!BQ30</f>
      </c>
      <c r="BT26" s="34">
        <f>$D26*'Timelines'!BR30</f>
      </c>
      <c r="BU26" s="34">
        <f>$D26*'Timelines'!BS30</f>
      </c>
      <c r="BV26" s="34">
        <f>$D26*'Timelines'!BT30</f>
      </c>
      <c r="BW26" s="34">
        <f>$D26*'Timelines'!BU30</f>
      </c>
      <c r="BX26" s="34">
        <f>$D26*'Timelines'!BV30</f>
      </c>
      <c r="BY26" s="34">
        <f>$D26*'Timelines'!BW30</f>
      </c>
      <c r="BZ26" s="34">
        <f>$D26*'Timelines'!BX30</f>
      </c>
      <c r="CA26" s="34">
        <f>$D26*'Timelines'!BY30</f>
      </c>
      <c r="CB26" s="34">
        <f>$D26*'Timelines'!BZ30</f>
      </c>
      <c r="CC26" s="34">
        <f>$D26*'Timelines'!CA30</f>
      </c>
      <c r="CD26" s="34">
        <f>$D26*'Timelines'!CB30</f>
      </c>
      <c r="CE26" s="34">
        <f>$D26*'Timelines'!CC30</f>
      </c>
      <c r="CF26" s="34">
        <f>$D26*'Timelines'!CD30</f>
      </c>
      <c r="CG26" s="34">
        <f>$D26*'Timelines'!CE30</f>
      </c>
      <c r="CH26" s="34">
        <f>$D26*'Timelines'!CF30</f>
      </c>
      <c r="CI26" s="34">
        <f>$D26*'Timelines'!CG30</f>
      </c>
      <c r="CJ26" s="34">
        <f>$D26*'Timelines'!CH30</f>
      </c>
    </row>
    <row r="27" spans="1:88" x14ac:dyDescent="0.25">
      <c r="A27" t="s">
        <v>252</v>
      </c>
      <c r="B27" t="s">
        <v>266</v>
      </c>
      <c r="C27" t="s">
        <v>280</v>
      </c>
      <c r="D27" s="32">
        <v>44000</v>
      </c>
      <c r="E27" s="32">
        <f>$D27*'Timelines'!C31</f>
      </c>
      <c r="F27" s="32">
        <f>$D27*'Timelines'!D31</f>
      </c>
      <c r="G27" s="32">
        <f>$D27*'Timelines'!E31</f>
      </c>
      <c r="H27" s="32">
        <f>$D27*'Timelines'!F31</f>
      </c>
      <c r="I27" s="32">
        <f>$D27*'Timelines'!G31</f>
      </c>
      <c r="J27" s="32">
        <f>$D27*'Timelines'!H31</f>
      </c>
      <c r="K27" s="32">
        <f>$D27*'Timelines'!I31</f>
      </c>
      <c r="L27" s="32">
        <f>$D27*'Timelines'!J31</f>
      </c>
      <c r="M27" s="32">
        <f>$D27*'Timelines'!K31</f>
      </c>
      <c r="N27" s="32">
        <f>$D27*'Timelines'!L31</f>
      </c>
      <c r="O27" s="32">
        <f>$D27*'Timelines'!M31</f>
      </c>
      <c r="P27" s="32">
        <f>$D27*'Timelines'!N31</f>
      </c>
      <c r="Q27" s="32">
        <f>$D27*'Timelines'!O31</f>
      </c>
      <c r="R27" s="32">
        <f>$D27*'Timelines'!P31</f>
      </c>
      <c r="S27" s="32">
        <f>$D27*'Timelines'!Q31</f>
      </c>
      <c r="T27" s="32">
        <f>$D27*'Timelines'!R31</f>
      </c>
      <c r="U27" s="32">
        <f>$D27*'Timelines'!S31</f>
      </c>
      <c r="V27" s="32">
        <f>$D27*'Timelines'!T31</f>
      </c>
      <c r="W27" s="32">
        <f>$D27*'Timelines'!U31</f>
      </c>
      <c r="X27" s="32">
        <f>$D27*'Timelines'!V31</f>
      </c>
      <c r="Y27" s="32">
        <f>$D27*'Timelines'!W31</f>
      </c>
      <c r="Z27" s="32">
        <f>$D27*'Timelines'!X31</f>
      </c>
      <c r="AA27" s="32">
        <f>$D27*'Timelines'!Y31</f>
      </c>
      <c r="AB27" s="32">
        <f>$D27*'Timelines'!Z31</f>
      </c>
      <c r="AC27" s="32">
        <f>$D27*'Timelines'!AA31</f>
      </c>
      <c r="AD27" s="32">
        <f>$D27*'Timelines'!AB31</f>
      </c>
      <c r="AE27" s="32">
        <f>$D27*'Timelines'!AC31</f>
      </c>
      <c r="AF27" s="32">
        <f>$D27*'Timelines'!AD31</f>
      </c>
      <c r="AG27" s="32">
        <f>$D27*'Timelines'!AE31</f>
      </c>
      <c r="AH27" s="32">
        <f>$D27*'Timelines'!AF31</f>
      </c>
      <c r="AI27" s="32">
        <f>$D27*'Timelines'!AG31</f>
      </c>
      <c r="AJ27" s="32">
        <f>$D27*'Timelines'!AH31</f>
      </c>
      <c r="AK27" s="32">
        <f>$D27*'Timelines'!AI31</f>
      </c>
      <c r="AL27" s="32">
        <f>$D27*'Timelines'!AJ31</f>
      </c>
      <c r="AM27" s="32">
        <f>$D27*'Timelines'!AK31</f>
      </c>
      <c r="AN27" s="32">
        <f>$D27*'Timelines'!AL31</f>
      </c>
      <c r="AO27" s="32">
        <f>$D27*'Timelines'!AM31</f>
      </c>
      <c r="AP27" s="32">
        <f>$D27*'Timelines'!AN31</f>
      </c>
      <c r="AQ27" s="32">
        <f>$D27*'Timelines'!AO31</f>
      </c>
      <c r="AR27" s="32">
        <f>$D27*'Timelines'!AP31</f>
      </c>
      <c r="AS27" s="32">
        <f>$D27*'Timelines'!AQ31</f>
      </c>
      <c r="AT27" s="32">
        <f>$D27*'Timelines'!AR31</f>
      </c>
      <c r="AU27" s="32">
        <f>$D27*'Timelines'!AS31</f>
      </c>
      <c r="AV27" s="32">
        <f>$D27*'Timelines'!AT31</f>
      </c>
      <c r="AW27" s="32">
        <f>$D27*'Timelines'!AU31</f>
      </c>
      <c r="AX27" s="32">
        <f>$D27*'Timelines'!AV31</f>
      </c>
      <c r="AY27" s="32">
        <f>$D27*'Timelines'!AW31</f>
      </c>
      <c r="AZ27" s="32">
        <f>$D27*'Timelines'!AX31</f>
      </c>
      <c r="BA27" s="32">
        <f>$D27*'Timelines'!AY31</f>
      </c>
      <c r="BB27" s="32">
        <f>$D27*'Timelines'!AZ31</f>
      </c>
      <c r="BC27" s="32">
        <f>$D27*'Timelines'!BA31</f>
      </c>
      <c r="BD27" s="32">
        <f>$D27*'Timelines'!BB31</f>
      </c>
      <c r="BE27" s="32">
        <f>$D27*'Timelines'!BC31</f>
      </c>
      <c r="BF27" s="32">
        <f>$D27*'Timelines'!BD31</f>
      </c>
      <c r="BG27" s="32">
        <f>$D27*'Timelines'!BE31</f>
      </c>
      <c r="BH27" s="32">
        <f>$D27*'Timelines'!BF31</f>
      </c>
      <c r="BI27" s="32">
        <f>$D27*'Timelines'!BG31</f>
      </c>
      <c r="BJ27" s="32">
        <f>$D27*'Timelines'!BH31</f>
      </c>
      <c r="BK27" s="32">
        <f>$D27*'Timelines'!BI31</f>
      </c>
      <c r="BL27" s="32">
        <f>$D27*'Timelines'!BJ31</f>
      </c>
      <c r="BM27" s="32">
        <f>$D27*'Timelines'!BK31</f>
      </c>
      <c r="BN27" s="32">
        <f>$D27*'Timelines'!BL31</f>
      </c>
      <c r="BO27" s="32">
        <f>$D27*'Timelines'!BM31</f>
      </c>
      <c r="BP27" s="32">
        <f>$D27*'Timelines'!BN31</f>
      </c>
      <c r="BQ27" s="32">
        <f>$D27*'Timelines'!BO31</f>
      </c>
      <c r="BR27" s="32">
        <f>$D27*'Timelines'!BP31</f>
      </c>
      <c r="BS27" s="32">
        <f>$D27*'Timelines'!BQ31</f>
      </c>
      <c r="BT27" s="32">
        <f>$D27*'Timelines'!BR31</f>
      </c>
      <c r="BU27" s="32">
        <f>$D27*'Timelines'!BS31</f>
      </c>
      <c r="BV27" s="32">
        <f>$D27*'Timelines'!BT31</f>
      </c>
      <c r="BW27" s="32">
        <f>$D27*'Timelines'!BU31</f>
      </c>
      <c r="BX27" s="32">
        <f>$D27*'Timelines'!BV31</f>
      </c>
      <c r="BY27" s="32">
        <f>$D27*'Timelines'!BW31</f>
      </c>
      <c r="BZ27" s="32">
        <f>$D27*'Timelines'!BX31</f>
      </c>
      <c r="CA27" s="32">
        <f>$D27*'Timelines'!BY31</f>
      </c>
      <c r="CB27" s="32">
        <f>$D27*'Timelines'!BZ31</f>
      </c>
      <c r="CC27" s="32">
        <f>$D27*'Timelines'!CA31</f>
      </c>
      <c r="CD27" s="32">
        <f>$D27*'Timelines'!CB31</f>
      </c>
      <c r="CE27" s="32">
        <f>$D27*'Timelines'!CC31</f>
      </c>
      <c r="CF27" s="32">
        <f>$D27*'Timelines'!CD31</f>
      </c>
      <c r="CG27" s="32">
        <f>$D27*'Timelines'!CE31</f>
      </c>
      <c r="CH27" s="32">
        <f>$D27*'Timelines'!CF31</f>
      </c>
      <c r="CI27" s="32">
        <f>$D27*'Timelines'!CG31</f>
      </c>
      <c r="CJ27" s="32">
        <f>$D27*'Timelines'!CH31</f>
      </c>
    </row>
    <row r="28" spans="1:88" s="35" customFormat="1" x14ac:dyDescent="0.25">
      <c r="A28" s="35" t="s">
        <v>252</v>
      </c>
      <c r="B28" s="35" t="s">
        <v>73</v>
      </c>
      <c r="C28" s="35" t="s">
        <v>281</v>
      </c>
      <c r="D28" s="36">
        <f>SUM(E28:CJ28)</f>
      </c>
      <c r="E28" s="36">
        <f>SUM(E14:E27)</f>
      </c>
      <c r="F28" s="36">
        <f>SUM(F14:F27)</f>
      </c>
      <c r="G28" s="36">
        <f>SUM(G14:G27)</f>
      </c>
      <c r="H28" s="36">
        <f>SUM(H14:H27)</f>
      </c>
      <c r="I28" s="36">
        <f>SUM(I14:I27)</f>
      </c>
      <c r="J28" s="36">
        <f>SUM(J14:J27)</f>
      </c>
      <c r="K28" s="36">
        <f>SUM(K14:K27)</f>
      </c>
      <c r="L28" s="36">
        <f>SUM(L14:L27)</f>
      </c>
      <c r="M28" s="36">
        <f>SUM(M14:M27)</f>
      </c>
      <c r="N28" s="36">
        <f>SUM(N14:N27)</f>
      </c>
      <c r="O28" s="36">
        <f>SUM(O14:O27)</f>
      </c>
      <c r="P28" s="36">
        <f>SUM(P14:P27)</f>
      </c>
      <c r="Q28" s="36">
        <f>SUM(Q14:Q27)</f>
      </c>
      <c r="R28" s="36">
        <f>SUM(R14:R27)</f>
      </c>
      <c r="S28" s="36">
        <f>SUM(S14:S27)</f>
      </c>
      <c r="T28" s="36">
        <f>SUM(T14:T27)</f>
      </c>
      <c r="U28" s="36">
        <f>SUM(U14:U27)</f>
      </c>
      <c r="V28" s="36">
        <f>SUM(V14:V27)</f>
      </c>
      <c r="W28" s="36">
        <f>SUM(W14:W27)</f>
      </c>
      <c r="X28" s="36">
        <f>SUM(X14:X27)</f>
      </c>
      <c r="Y28" s="36">
        <f>SUM(Y14:Y27)</f>
      </c>
      <c r="Z28" s="36">
        <f>SUM(Z14:Z27)</f>
      </c>
      <c r="AA28" s="36">
        <f>SUM(AA14:AA27)</f>
      </c>
      <c r="AB28" s="36">
        <f>SUM(AB14:AB27)</f>
      </c>
      <c r="AC28" s="36">
        <f>SUM(AC14:AC27)</f>
      </c>
      <c r="AD28" s="36">
        <f>SUM(AD14:AD27)</f>
      </c>
      <c r="AE28" s="36">
        <f>SUM(AE14:AE27)</f>
      </c>
      <c r="AF28" s="36">
        <f>SUM(AF14:AF27)</f>
      </c>
      <c r="AG28" s="36">
        <f>SUM(AG14:AG27)</f>
      </c>
      <c r="AH28" s="36">
        <f>SUM(AH14:AH27)</f>
      </c>
      <c r="AI28" s="36">
        <f>SUM(AI14:AI27)</f>
      </c>
      <c r="AJ28" s="36">
        <f>SUM(AJ14:AJ27)</f>
      </c>
      <c r="AK28" s="36">
        <f>SUM(AK14:AK27)</f>
      </c>
      <c r="AL28" s="36">
        <f>SUM(AL14:AL27)</f>
      </c>
      <c r="AM28" s="36">
        <f>SUM(AM14:AM27)</f>
      </c>
      <c r="AN28" s="36">
        <f>SUM(AN14:AN27)</f>
      </c>
      <c r="AO28" s="36">
        <f>SUM(AO14:AO27)</f>
      </c>
      <c r="AP28" s="36">
        <f>SUM(AP14:AP27)</f>
      </c>
      <c r="AQ28" s="36">
        <f>SUM(AQ14:AQ27)</f>
      </c>
      <c r="AR28" s="36">
        <f>SUM(AR14:AR27)</f>
      </c>
      <c r="AS28" s="36">
        <f>SUM(AS14:AS27)</f>
      </c>
      <c r="AT28" s="36">
        <f>SUM(AT14:AT27)</f>
      </c>
      <c r="AU28" s="36">
        <f>SUM(AU14:AU27)</f>
      </c>
      <c r="AV28" s="36">
        <f>SUM(AV14:AV27)</f>
      </c>
      <c r="AW28" s="36">
        <f>SUM(AW14:AW27)</f>
      </c>
      <c r="AX28" s="36">
        <f>SUM(AX14:AX27)</f>
      </c>
      <c r="AY28" s="36">
        <f>SUM(AY14:AY27)</f>
      </c>
      <c r="AZ28" s="36">
        <f>SUM(AZ14:AZ27)</f>
      </c>
      <c r="BA28" s="36">
        <f>SUM(BA14:BA27)</f>
      </c>
      <c r="BB28" s="36">
        <f>SUM(BB14:BB27)</f>
      </c>
      <c r="BC28" s="36">
        <f>SUM(BC14:BC27)</f>
      </c>
      <c r="BD28" s="36">
        <f>SUM(BD14:BD27)</f>
      </c>
      <c r="BE28" s="36">
        <f>SUM(BE14:BE27)</f>
      </c>
      <c r="BF28" s="36">
        <f>SUM(BF14:BF27)</f>
      </c>
      <c r="BG28" s="36">
        <f>SUM(BG14:BG27)</f>
      </c>
      <c r="BH28" s="36">
        <f>SUM(BH14:BH27)</f>
      </c>
      <c r="BI28" s="36">
        <f>SUM(BI14:BI27)</f>
      </c>
      <c r="BJ28" s="36">
        <f>SUM(BJ14:BJ27)</f>
      </c>
      <c r="BK28" s="36">
        <f>SUM(BK14:BK27)</f>
      </c>
      <c r="BL28" s="36">
        <f>SUM(BL14:BL27)</f>
      </c>
      <c r="BM28" s="36">
        <f>SUM(BM14:BM27)</f>
      </c>
      <c r="BN28" s="36">
        <f>SUM(BN14:BN27)</f>
      </c>
      <c r="BO28" s="36">
        <f>SUM(BO14:BO27)</f>
      </c>
      <c r="BP28" s="36">
        <f>SUM(BP14:BP27)</f>
      </c>
      <c r="BQ28" s="36">
        <f>SUM(BQ14:BQ27)</f>
      </c>
      <c r="BR28" s="36">
        <f>SUM(BR14:BR27)</f>
      </c>
      <c r="BS28" s="36">
        <f>SUM(BS14:BS27)</f>
      </c>
      <c r="BT28" s="36">
        <f>SUM(BT14:BT27)</f>
      </c>
      <c r="BU28" s="36">
        <f>SUM(BU14:BU27)</f>
      </c>
      <c r="BV28" s="36">
        <f>SUM(BV14:BV27)</f>
      </c>
      <c r="BW28" s="36">
        <f>SUM(BW14:BW27)</f>
      </c>
      <c r="BX28" s="36">
        <f>SUM(BX14:BX27)</f>
      </c>
      <c r="BY28" s="36">
        <f>SUM(BY14:BY27)</f>
      </c>
      <c r="BZ28" s="36">
        <f>SUM(BZ14:BZ27)</f>
      </c>
      <c r="CA28" s="36">
        <f>SUM(CA14:CA27)</f>
      </c>
      <c r="CB28" s="36">
        <f>SUM(CB14:CB27)</f>
      </c>
      <c r="CC28" s="36">
        <f>SUM(CC14:CC27)</f>
      </c>
      <c r="CD28" s="36">
        <f>SUM(CD14:CD27)</f>
      </c>
      <c r="CE28" s="36">
        <f>SUM(CE14:CE27)</f>
      </c>
      <c r="CF28" s="36">
        <f>SUM(CF14:CF27)</f>
      </c>
      <c r="CG28" s="36">
        <f>SUM(CG14:CG27)</f>
      </c>
      <c r="CH28" s="36">
        <f>SUM(CH14:CH27)</f>
      </c>
      <c r="CI28" s="36">
        <f>SUM(CI14:CI27)</f>
      </c>
      <c r="CJ28" s="36">
        <f>SUM(CJ14:CJ27)</f>
      </c>
    </row>
    <row r="29" spans="1:88" s="41" customFormat="1" x14ac:dyDescent="0.25">
      <c r="A29" s="41" t="s">
        <v>252</v>
      </c>
      <c r="B29" s="41" t="s">
        <v>73</v>
      </c>
      <c r="C29" s="41" t="s">
        <v>282</v>
      </c>
      <c r="D29" s="42">
        <f>SUM(E29:CJ29)</f>
      </c>
      <c r="E29" s="42">
        <f>E12+E13+E28</f>
      </c>
      <c r="F29" s="42">
        <f>F12+F13+F28</f>
      </c>
      <c r="G29" s="42">
        <f>G12+G13+G28</f>
      </c>
      <c r="H29" s="42">
        <f>H12+H13+H28</f>
      </c>
      <c r="I29" s="42">
        <f>I12+I13+I28</f>
      </c>
      <c r="J29" s="42">
        <f>J12+J13+J28</f>
      </c>
      <c r="K29" s="42">
        <f>K12+K13+K28</f>
      </c>
      <c r="L29" s="42">
        <f>L12+L13+L28</f>
      </c>
      <c r="M29" s="42">
        <f>M12+M13+M28</f>
      </c>
      <c r="N29" s="42">
        <f>N12+N13+N28</f>
      </c>
      <c r="O29" s="42">
        <f>O12+O13+O28</f>
      </c>
      <c r="P29" s="42">
        <f>P12+P13+P28</f>
      </c>
      <c r="Q29" s="42">
        <f>Q12+Q13+Q28</f>
      </c>
      <c r="R29" s="42">
        <f>R12+R13+R28</f>
      </c>
      <c r="S29" s="42">
        <f>S12+S13+S28</f>
      </c>
      <c r="T29" s="42">
        <f>T12+T13+T28</f>
      </c>
      <c r="U29" s="42">
        <f>U12+U13+U28</f>
      </c>
      <c r="V29" s="42">
        <f>V12+V13+V28</f>
      </c>
      <c r="W29" s="42">
        <f>W12+W13+W28</f>
      </c>
      <c r="X29" s="42">
        <f>X12+X13+X28</f>
      </c>
      <c r="Y29" s="42">
        <f>Y12+Y13+Y28</f>
      </c>
      <c r="Z29" s="42">
        <f>Z12+Z13+Z28</f>
      </c>
      <c r="AA29" s="42">
        <f>AA12+AA13+AA28</f>
      </c>
      <c r="AB29" s="42">
        <f>AB12+AB13+AB28</f>
      </c>
      <c r="AC29" s="42">
        <f>AC12+AC13+AC28</f>
      </c>
      <c r="AD29" s="42">
        <f>AD12+AD13+AD28</f>
      </c>
      <c r="AE29" s="42">
        <f>AE12+AE13+AE28</f>
      </c>
      <c r="AF29" s="42">
        <f>AF12+AF13+AF28</f>
      </c>
      <c r="AG29" s="42">
        <f>AG12+AG13+AG28</f>
      </c>
      <c r="AH29" s="42">
        <f>AH12+AH13+AH28</f>
      </c>
      <c r="AI29" s="42">
        <f>AI12+AI13+AI28</f>
      </c>
      <c r="AJ29" s="42">
        <f>AJ12+AJ13+AJ28</f>
      </c>
      <c r="AK29" s="42">
        <f>AK12+AK13+AK28</f>
      </c>
      <c r="AL29" s="42">
        <f>AL12+AL13+AL28</f>
      </c>
      <c r="AM29" s="42">
        <f>AM12+AM13+AM28</f>
      </c>
      <c r="AN29" s="42">
        <f>AN12+AN13+AN28</f>
      </c>
      <c r="AO29" s="42">
        <f>AO12+AO13+AO28</f>
      </c>
      <c r="AP29" s="42">
        <f>AP12+AP13+AP28</f>
      </c>
      <c r="AQ29" s="42">
        <f>AQ12+AQ13+AQ28</f>
      </c>
      <c r="AR29" s="42">
        <f>AR12+AR13+AR28</f>
      </c>
      <c r="AS29" s="42">
        <f>AS12+AS13+AS28</f>
      </c>
      <c r="AT29" s="42">
        <f>AT12+AT13+AT28</f>
      </c>
      <c r="AU29" s="42">
        <f>AU12+AU13+AU28</f>
      </c>
      <c r="AV29" s="42">
        <f>AV12+AV13+AV28</f>
      </c>
      <c r="AW29" s="42">
        <f>AW12+AW13+AW28</f>
      </c>
      <c r="AX29" s="42">
        <f>AX12+AX13+AX28</f>
      </c>
      <c r="AY29" s="42">
        <f>AY12+AY13+AY28</f>
      </c>
      <c r="AZ29" s="42">
        <f>AZ12+AZ13+AZ28</f>
      </c>
      <c r="BA29" s="42">
        <f>BA12+BA13+BA28</f>
      </c>
      <c r="BB29" s="42">
        <f>BB12+BB13+BB28</f>
      </c>
      <c r="BC29" s="42">
        <f>BC12+BC13+BC28</f>
      </c>
      <c r="BD29" s="42">
        <f>BD12+BD13+BD28</f>
      </c>
      <c r="BE29" s="42">
        <f>BE12+BE13+BE28</f>
      </c>
      <c r="BF29" s="42">
        <f>BF12+BF13+BF28</f>
      </c>
      <c r="BG29" s="42">
        <f>BG12+BG13+BG28</f>
      </c>
      <c r="BH29" s="42">
        <f>BH12+BH13+BH28</f>
      </c>
      <c r="BI29" s="42">
        <f>BI12+BI13+BI28</f>
      </c>
      <c r="BJ29" s="42">
        <f>BJ12+BJ13+BJ28</f>
      </c>
      <c r="BK29" s="42">
        <f>BK12+BK13+BK28</f>
      </c>
      <c r="BL29" s="42">
        <f>BL12+BL13+BL28</f>
      </c>
      <c r="BM29" s="42">
        <f>BM12+BM13+BM28</f>
      </c>
      <c r="BN29" s="42">
        <f>BN12+BN13+BN28</f>
      </c>
      <c r="BO29" s="42">
        <f>BO12+BO13+BO28</f>
      </c>
      <c r="BP29" s="42">
        <f>BP12+BP13+BP28</f>
      </c>
      <c r="BQ29" s="42">
        <f>BQ12+BQ13+BQ28</f>
      </c>
      <c r="BR29" s="42">
        <f>BR12+BR13+BR28</f>
      </c>
      <c r="BS29" s="42">
        <f>BS12+BS13+BS28</f>
      </c>
      <c r="BT29" s="42">
        <f>BT12+BT13+BT28</f>
      </c>
      <c r="BU29" s="42">
        <f>BU12+BU13+BU28</f>
      </c>
      <c r="BV29" s="42">
        <f>BV12+BV13+BV28</f>
      </c>
      <c r="BW29" s="42">
        <f>BW12+BW13+BW28</f>
      </c>
      <c r="BX29" s="42">
        <f>BX12+BX13+BX28</f>
      </c>
      <c r="BY29" s="42">
        <f>BY12+BY13+BY28</f>
      </c>
      <c r="BZ29" s="42">
        <f>BZ12+BZ13+BZ28</f>
      </c>
      <c r="CA29" s="42">
        <f>CA12+CA13+CA28</f>
      </c>
      <c r="CB29" s="42">
        <f>CB12+CB13+CB28</f>
      </c>
      <c r="CC29" s="42">
        <f>CC12+CC13+CC28</f>
      </c>
      <c r="CD29" s="42">
        <f>CD12+CD13+CD28</f>
      </c>
      <c r="CE29" s="42">
        <f>CE12+CE13+CE28</f>
      </c>
      <c r="CF29" s="42">
        <f>CF12+CF13+CF28</f>
      </c>
      <c r="CG29" s="42">
        <f>CG12+CG13+CG28</f>
      </c>
      <c r="CH29" s="42">
        <f>CH12+CH13+CH28</f>
      </c>
      <c r="CI29" s="42">
        <f>CI12+CI13+CI28</f>
      </c>
      <c r="CJ29" s="42">
        <f>CJ12+CJ13+CJ28</f>
      </c>
    </row>
    <row r="31" spans="1:88" x14ac:dyDescent="0.25">
      <c r="A31" t="s">
        <v>283</v>
      </c>
      <c r="B31" t="s">
        <v>253</v>
      </c>
      <c r="C31" t="s">
        <v>254</v>
      </c>
      <c r="D31" s="32">
        <v>25000000</v>
      </c>
      <c r="E31" s="32">
        <f>$D31*'Timelines'!C40</f>
      </c>
      <c r="F31" s="32">
        <f>$D31*'Timelines'!D40</f>
      </c>
      <c r="G31" s="32">
        <f>$D31*'Timelines'!E40</f>
      </c>
      <c r="H31" s="32">
        <f>$D31*'Timelines'!F40</f>
      </c>
      <c r="I31" s="32">
        <f>$D31*'Timelines'!G40</f>
      </c>
      <c r="J31" s="32">
        <f>$D31*'Timelines'!H40</f>
      </c>
      <c r="K31" s="32">
        <f>$D31*'Timelines'!I40</f>
      </c>
      <c r="L31" s="32">
        <f>$D31*'Timelines'!J40</f>
      </c>
      <c r="M31" s="32">
        <f>$D31*'Timelines'!K40</f>
      </c>
      <c r="N31" s="32">
        <f>$D31*'Timelines'!L40</f>
      </c>
      <c r="O31" s="32">
        <f>$D31*'Timelines'!M40</f>
      </c>
      <c r="P31" s="32">
        <f>$D31*'Timelines'!N40</f>
      </c>
      <c r="Q31" s="32">
        <f>$D31*'Timelines'!O40</f>
      </c>
      <c r="R31" s="32">
        <f>$D31*'Timelines'!P40</f>
      </c>
      <c r="S31" s="32">
        <f>$D31*'Timelines'!Q40</f>
      </c>
      <c r="T31" s="32">
        <f>$D31*'Timelines'!R40</f>
      </c>
      <c r="U31" s="32">
        <f>$D31*'Timelines'!S40</f>
      </c>
      <c r="V31" s="32">
        <f>$D31*'Timelines'!T40</f>
      </c>
      <c r="W31" s="32">
        <f>$D31*'Timelines'!U40</f>
      </c>
      <c r="X31" s="32">
        <f>$D31*'Timelines'!V40</f>
      </c>
      <c r="Y31" s="32">
        <f>$D31*'Timelines'!W40</f>
      </c>
      <c r="Z31" s="32">
        <f>$D31*'Timelines'!X40</f>
      </c>
      <c r="AA31" s="32">
        <f>$D31*'Timelines'!Y40</f>
      </c>
      <c r="AB31" s="32">
        <f>$D31*'Timelines'!Z40</f>
      </c>
      <c r="AC31" s="32">
        <f>$D31*'Timelines'!AA40</f>
      </c>
      <c r="AD31" s="32">
        <f>$D31*'Timelines'!AB40</f>
      </c>
      <c r="AE31" s="32">
        <f>$D31*'Timelines'!AC40</f>
      </c>
      <c r="AF31" s="32">
        <f>$D31*'Timelines'!AD40</f>
      </c>
      <c r="AG31" s="32">
        <f>$D31*'Timelines'!AE40</f>
      </c>
      <c r="AH31" s="32">
        <f>$D31*'Timelines'!AF40</f>
      </c>
      <c r="AI31" s="32">
        <f>$D31*'Timelines'!AG40</f>
      </c>
      <c r="AJ31" s="32">
        <f>$D31*'Timelines'!AH40</f>
      </c>
      <c r="AK31" s="32">
        <f>$D31*'Timelines'!AI40</f>
      </c>
      <c r="AL31" s="32">
        <f>$D31*'Timelines'!AJ40</f>
      </c>
      <c r="AM31" s="32">
        <f>$D31*'Timelines'!AK40</f>
      </c>
      <c r="AN31" s="32">
        <f>$D31*'Timelines'!AL40</f>
      </c>
      <c r="AO31" s="32">
        <f>$D31*'Timelines'!AM40</f>
      </c>
      <c r="AP31" s="32">
        <f>$D31*'Timelines'!AN40</f>
      </c>
      <c r="AQ31" s="32">
        <f>$D31*'Timelines'!AO40</f>
      </c>
      <c r="AR31" s="32">
        <f>$D31*'Timelines'!AP40</f>
      </c>
      <c r="AS31" s="32">
        <f>$D31*'Timelines'!AQ40</f>
      </c>
      <c r="AT31" s="32">
        <f>$D31*'Timelines'!AR40</f>
      </c>
      <c r="AU31" s="32">
        <f>$D31*'Timelines'!AS40</f>
      </c>
      <c r="AV31" s="32">
        <f>$D31*'Timelines'!AT40</f>
      </c>
      <c r="AW31" s="32">
        <f>$D31*'Timelines'!AU40</f>
      </c>
      <c r="AX31" s="32">
        <f>$D31*'Timelines'!AV40</f>
      </c>
      <c r="AY31" s="32">
        <f>$D31*'Timelines'!AW40</f>
      </c>
      <c r="AZ31" s="32">
        <f>$D31*'Timelines'!AX40</f>
      </c>
      <c r="BA31" s="32">
        <f>$D31*'Timelines'!AY40</f>
      </c>
      <c r="BB31" s="32">
        <f>$D31*'Timelines'!AZ40</f>
      </c>
      <c r="BC31" s="32">
        <f>$D31*'Timelines'!BA40</f>
      </c>
      <c r="BD31" s="32">
        <f>$D31*'Timelines'!BB40</f>
      </c>
      <c r="BE31" s="32">
        <f>$D31*'Timelines'!BC40</f>
      </c>
      <c r="BF31" s="32">
        <f>$D31*'Timelines'!BD40</f>
      </c>
      <c r="BG31" s="32">
        <f>$D31*'Timelines'!BE40</f>
      </c>
      <c r="BH31" s="32">
        <f>$D31*'Timelines'!BF40</f>
      </c>
      <c r="BI31" s="32">
        <f>$D31*'Timelines'!BG40</f>
      </c>
      <c r="BJ31" s="32">
        <f>$D31*'Timelines'!BH40</f>
      </c>
      <c r="BK31" s="32">
        <f>$D31*'Timelines'!BI40</f>
      </c>
      <c r="BL31" s="32">
        <f>$D31*'Timelines'!BJ40</f>
      </c>
      <c r="BM31" s="32">
        <f>$D31*'Timelines'!BK40</f>
      </c>
      <c r="BN31" s="32">
        <f>$D31*'Timelines'!BL40</f>
      </c>
      <c r="BO31" s="32">
        <f>$D31*'Timelines'!BM40</f>
      </c>
      <c r="BP31" s="32">
        <f>$D31*'Timelines'!BN40</f>
      </c>
      <c r="BQ31" s="32">
        <f>$D31*'Timelines'!BO40</f>
      </c>
      <c r="BR31" s="32">
        <f>$D31*'Timelines'!BP40</f>
      </c>
      <c r="BS31" s="32">
        <f>$D31*'Timelines'!BQ40</f>
      </c>
      <c r="BT31" s="32">
        <f>$D31*'Timelines'!BR40</f>
      </c>
      <c r="BU31" s="32">
        <f>$D31*'Timelines'!BS40</f>
      </c>
      <c r="BV31" s="32">
        <f>$D31*'Timelines'!BT40</f>
      </c>
      <c r="BW31" s="32">
        <f>$D31*'Timelines'!BU40</f>
      </c>
      <c r="BX31" s="32">
        <f>$D31*'Timelines'!BV40</f>
      </c>
      <c r="BY31" s="32">
        <f>$D31*'Timelines'!BW40</f>
      </c>
      <c r="BZ31" s="32">
        <f>$D31*'Timelines'!BX40</f>
      </c>
      <c r="CA31" s="32">
        <f>$D31*'Timelines'!BY40</f>
      </c>
      <c r="CB31" s="32">
        <f>$D31*'Timelines'!BZ40</f>
      </c>
      <c r="CC31" s="32">
        <f>$D31*'Timelines'!CA40</f>
      </c>
      <c r="CD31" s="32">
        <f>$D31*'Timelines'!CB40</f>
      </c>
      <c r="CE31" s="32">
        <f>$D31*'Timelines'!CC40</f>
      </c>
      <c r="CF31" s="32">
        <f>$D31*'Timelines'!CD40</f>
      </c>
      <c r="CG31" s="32">
        <f>$D31*'Timelines'!CE40</f>
      </c>
      <c r="CH31" s="32">
        <f>$D31*'Timelines'!CF40</f>
      </c>
      <c r="CI31" s="32">
        <f>$D31*'Timelines'!CG40</f>
      </c>
      <c r="CJ31" s="32">
        <f>$D31*'Timelines'!CH40</f>
      </c>
    </row>
    <row r="32" spans="1:88" s="33" customFormat="1" x14ac:dyDescent="0.25">
      <c r="A32" s="33" t="s">
        <v>283</v>
      </c>
      <c r="B32" s="33" t="s">
        <v>253</v>
      </c>
      <c r="C32" s="33" t="s">
        <v>255</v>
      </c>
      <c r="D32" s="34">
        <v>0</v>
      </c>
      <c r="E32" s="34">
        <f>$D32*'Timelines'!C41</f>
      </c>
      <c r="F32" s="34">
        <f>$D32*'Timelines'!D41</f>
      </c>
      <c r="G32" s="34">
        <f>$D32*'Timelines'!E41</f>
      </c>
      <c r="H32" s="34">
        <f>$D32*'Timelines'!F41</f>
      </c>
      <c r="I32" s="34">
        <f>$D32*'Timelines'!G41</f>
      </c>
      <c r="J32" s="34">
        <f>$D32*'Timelines'!H41</f>
      </c>
      <c r="K32" s="34">
        <f>$D32*'Timelines'!I41</f>
      </c>
      <c r="L32" s="34">
        <f>$D32*'Timelines'!J41</f>
      </c>
      <c r="M32" s="34">
        <f>$D32*'Timelines'!K41</f>
      </c>
      <c r="N32" s="34">
        <f>$D32*'Timelines'!L41</f>
      </c>
      <c r="O32" s="34">
        <f>$D32*'Timelines'!M41</f>
      </c>
      <c r="P32" s="34">
        <f>$D32*'Timelines'!N41</f>
      </c>
      <c r="Q32" s="34">
        <f>$D32*'Timelines'!O41</f>
      </c>
      <c r="R32" s="34">
        <f>$D32*'Timelines'!P41</f>
      </c>
      <c r="S32" s="34">
        <f>$D32*'Timelines'!Q41</f>
      </c>
      <c r="T32" s="34">
        <f>$D32*'Timelines'!R41</f>
      </c>
      <c r="U32" s="34">
        <f>$D32*'Timelines'!S41</f>
      </c>
      <c r="V32" s="34">
        <f>$D32*'Timelines'!T41</f>
      </c>
      <c r="W32" s="34">
        <f>$D32*'Timelines'!U41</f>
      </c>
      <c r="X32" s="34">
        <f>$D32*'Timelines'!V41</f>
      </c>
      <c r="Y32" s="34">
        <f>$D32*'Timelines'!W41</f>
      </c>
      <c r="Z32" s="34">
        <f>$D32*'Timelines'!X41</f>
      </c>
      <c r="AA32" s="34">
        <f>$D32*'Timelines'!Y41</f>
      </c>
      <c r="AB32" s="34">
        <f>$D32*'Timelines'!Z41</f>
      </c>
      <c r="AC32" s="34">
        <f>$D32*'Timelines'!AA41</f>
      </c>
      <c r="AD32" s="34">
        <f>$D32*'Timelines'!AB41</f>
      </c>
      <c r="AE32" s="34">
        <f>$D32*'Timelines'!AC41</f>
      </c>
      <c r="AF32" s="34">
        <f>$D32*'Timelines'!AD41</f>
      </c>
      <c r="AG32" s="34">
        <f>$D32*'Timelines'!AE41</f>
      </c>
      <c r="AH32" s="34">
        <f>$D32*'Timelines'!AF41</f>
      </c>
      <c r="AI32" s="34">
        <f>$D32*'Timelines'!AG41</f>
      </c>
      <c r="AJ32" s="34">
        <f>$D32*'Timelines'!AH41</f>
      </c>
      <c r="AK32" s="34">
        <f>$D32*'Timelines'!AI41</f>
      </c>
      <c r="AL32" s="34">
        <f>$D32*'Timelines'!AJ41</f>
      </c>
      <c r="AM32" s="34">
        <f>$D32*'Timelines'!AK41</f>
      </c>
      <c r="AN32" s="34">
        <f>$D32*'Timelines'!AL41</f>
      </c>
      <c r="AO32" s="34">
        <f>$D32*'Timelines'!AM41</f>
      </c>
      <c r="AP32" s="34">
        <f>$D32*'Timelines'!AN41</f>
      </c>
      <c r="AQ32" s="34">
        <f>$D32*'Timelines'!AO41</f>
      </c>
      <c r="AR32" s="34">
        <f>$D32*'Timelines'!AP41</f>
      </c>
      <c r="AS32" s="34">
        <f>$D32*'Timelines'!AQ41</f>
      </c>
      <c r="AT32" s="34">
        <f>$D32*'Timelines'!AR41</f>
      </c>
      <c r="AU32" s="34">
        <f>$D32*'Timelines'!AS41</f>
      </c>
      <c r="AV32" s="34">
        <f>$D32*'Timelines'!AT41</f>
      </c>
      <c r="AW32" s="34">
        <f>$D32*'Timelines'!AU41</f>
      </c>
      <c r="AX32" s="34">
        <f>$D32*'Timelines'!AV41</f>
      </c>
      <c r="AY32" s="34">
        <f>$D32*'Timelines'!AW41</f>
      </c>
      <c r="AZ32" s="34">
        <f>$D32*'Timelines'!AX41</f>
      </c>
      <c r="BA32" s="34">
        <f>$D32*'Timelines'!AY41</f>
      </c>
      <c r="BB32" s="34">
        <f>$D32*'Timelines'!AZ41</f>
      </c>
      <c r="BC32" s="34">
        <f>$D32*'Timelines'!BA41</f>
      </c>
      <c r="BD32" s="34">
        <f>$D32*'Timelines'!BB41</f>
      </c>
      <c r="BE32" s="34">
        <f>$D32*'Timelines'!BC41</f>
      </c>
      <c r="BF32" s="34">
        <f>$D32*'Timelines'!BD41</f>
      </c>
      <c r="BG32" s="34">
        <f>$D32*'Timelines'!BE41</f>
      </c>
      <c r="BH32" s="34">
        <f>$D32*'Timelines'!BF41</f>
      </c>
      <c r="BI32" s="34">
        <f>$D32*'Timelines'!BG41</f>
      </c>
      <c r="BJ32" s="34">
        <f>$D32*'Timelines'!BH41</f>
      </c>
      <c r="BK32" s="34">
        <f>$D32*'Timelines'!BI41</f>
      </c>
      <c r="BL32" s="34">
        <f>$D32*'Timelines'!BJ41</f>
      </c>
      <c r="BM32" s="34">
        <f>$D32*'Timelines'!BK41</f>
      </c>
      <c r="BN32" s="34">
        <f>$D32*'Timelines'!BL41</f>
      </c>
      <c r="BO32" s="34">
        <f>$D32*'Timelines'!BM41</f>
      </c>
      <c r="BP32" s="34">
        <f>$D32*'Timelines'!BN41</f>
      </c>
      <c r="BQ32" s="34">
        <f>$D32*'Timelines'!BO41</f>
      </c>
      <c r="BR32" s="34">
        <f>$D32*'Timelines'!BP41</f>
      </c>
      <c r="BS32" s="34">
        <f>$D32*'Timelines'!BQ41</f>
      </c>
      <c r="BT32" s="34">
        <f>$D32*'Timelines'!BR41</f>
      </c>
      <c r="BU32" s="34">
        <f>$D32*'Timelines'!BS41</f>
      </c>
      <c r="BV32" s="34">
        <f>$D32*'Timelines'!BT41</f>
      </c>
      <c r="BW32" s="34">
        <f>$D32*'Timelines'!BU41</f>
      </c>
      <c r="BX32" s="34">
        <f>$D32*'Timelines'!BV41</f>
      </c>
      <c r="BY32" s="34">
        <f>$D32*'Timelines'!BW41</f>
      </c>
      <c r="BZ32" s="34">
        <f>$D32*'Timelines'!BX41</f>
      </c>
      <c r="CA32" s="34">
        <f>$D32*'Timelines'!BY41</f>
      </c>
      <c r="CB32" s="34">
        <f>$D32*'Timelines'!BZ41</f>
      </c>
      <c r="CC32" s="34">
        <f>$D32*'Timelines'!CA41</f>
      </c>
      <c r="CD32" s="34">
        <f>$D32*'Timelines'!CB41</f>
      </c>
      <c r="CE32" s="34">
        <f>$D32*'Timelines'!CC41</f>
      </c>
      <c r="CF32" s="34">
        <f>$D32*'Timelines'!CD41</f>
      </c>
      <c r="CG32" s="34">
        <f>$D32*'Timelines'!CE41</f>
      </c>
      <c r="CH32" s="34">
        <f>$D32*'Timelines'!CF41</f>
      </c>
      <c r="CI32" s="34">
        <f>$D32*'Timelines'!CG41</f>
      </c>
      <c r="CJ32" s="34">
        <f>$D32*'Timelines'!CH41</f>
      </c>
    </row>
    <row r="33" spans="1:88" x14ac:dyDescent="0.25">
      <c r="A33" t="s">
        <v>283</v>
      </c>
      <c r="B33" t="s">
        <v>253</v>
      </c>
      <c r="C33" t="s">
        <v>256</v>
      </c>
      <c r="D33" s="32">
        <v>0</v>
      </c>
      <c r="E33" s="32">
        <f>$D33*'Timelines'!C42</f>
      </c>
      <c r="F33" s="32">
        <f>$D33*'Timelines'!D42</f>
      </c>
      <c r="G33" s="32">
        <f>$D33*'Timelines'!E42</f>
      </c>
      <c r="H33" s="32">
        <f>$D33*'Timelines'!F42</f>
      </c>
      <c r="I33" s="32">
        <f>$D33*'Timelines'!G42</f>
      </c>
      <c r="J33" s="32">
        <f>$D33*'Timelines'!H42</f>
      </c>
      <c r="K33" s="32">
        <f>$D33*'Timelines'!I42</f>
      </c>
      <c r="L33" s="32">
        <f>$D33*'Timelines'!J42</f>
      </c>
      <c r="M33" s="32">
        <f>$D33*'Timelines'!K42</f>
      </c>
      <c r="N33" s="32">
        <f>$D33*'Timelines'!L42</f>
      </c>
      <c r="O33" s="32">
        <f>$D33*'Timelines'!M42</f>
      </c>
      <c r="P33" s="32">
        <f>$D33*'Timelines'!N42</f>
      </c>
      <c r="Q33" s="32">
        <f>$D33*'Timelines'!O42</f>
      </c>
      <c r="R33" s="32">
        <f>$D33*'Timelines'!P42</f>
      </c>
      <c r="S33" s="32">
        <f>$D33*'Timelines'!Q42</f>
      </c>
      <c r="T33" s="32">
        <f>$D33*'Timelines'!R42</f>
      </c>
      <c r="U33" s="32">
        <f>$D33*'Timelines'!S42</f>
      </c>
      <c r="V33" s="32">
        <f>$D33*'Timelines'!T42</f>
      </c>
      <c r="W33" s="32">
        <f>$D33*'Timelines'!U42</f>
      </c>
      <c r="X33" s="32">
        <f>$D33*'Timelines'!V42</f>
      </c>
      <c r="Y33" s="32">
        <f>$D33*'Timelines'!W42</f>
      </c>
      <c r="Z33" s="32">
        <f>$D33*'Timelines'!X42</f>
      </c>
      <c r="AA33" s="32">
        <f>$D33*'Timelines'!Y42</f>
      </c>
      <c r="AB33" s="32">
        <f>$D33*'Timelines'!Z42</f>
      </c>
      <c r="AC33" s="32">
        <f>$D33*'Timelines'!AA42</f>
      </c>
      <c r="AD33" s="32">
        <f>$D33*'Timelines'!AB42</f>
      </c>
      <c r="AE33" s="32">
        <f>$D33*'Timelines'!AC42</f>
      </c>
      <c r="AF33" s="32">
        <f>$D33*'Timelines'!AD42</f>
      </c>
      <c r="AG33" s="32">
        <f>$D33*'Timelines'!AE42</f>
      </c>
      <c r="AH33" s="32">
        <f>$D33*'Timelines'!AF42</f>
      </c>
      <c r="AI33" s="32">
        <f>$D33*'Timelines'!AG42</f>
      </c>
      <c r="AJ33" s="32">
        <f>$D33*'Timelines'!AH42</f>
      </c>
      <c r="AK33" s="32">
        <f>$D33*'Timelines'!AI42</f>
      </c>
      <c r="AL33" s="32">
        <f>$D33*'Timelines'!AJ42</f>
      </c>
      <c r="AM33" s="32">
        <f>$D33*'Timelines'!AK42</f>
      </c>
      <c r="AN33" s="32">
        <f>$D33*'Timelines'!AL42</f>
      </c>
      <c r="AO33" s="32">
        <f>$D33*'Timelines'!AM42</f>
      </c>
      <c r="AP33" s="32">
        <f>$D33*'Timelines'!AN42</f>
      </c>
      <c r="AQ33" s="32">
        <f>$D33*'Timelines'!AO42</f>
      </c>
      <c r="AR33" s="32">
        <f>$D33*'Timelines'!AP42</f>
      </c>
      <c r="AS33" s="32">
        <f>$D33*'Timelines'!AQ42</f>
      </c>
      <c r="AT33" s="32">
        <f>$D33*'Timelines'!AR42</f>
      </c>
      <c r="AU33" s="32">
        <f>$D33*'Timelines'!AS42</f>
      </c>
      <c r="AV33" s="32">
        <f>$D33*'Timelines'!AT42</f>
      </c>
      <c r="AW33" s="32">
        <f>$D33*'Timelines'!AU42</f>
      </c>
      <c r="AX33" s="32">
        <f>$D33*'Timelines'!AV42</f>
      </c>
      <c r="AY33" s="32">
        <f>$D33*'Timelines'!AW42</f>
      </c>
      <c r="AZ33" s="32">
        <f>$D33*'Timelines'!AX42</f>
      </c>
      <c r="BA33" s="32">
        <f>$D33*'Timelines'!AY42</f>
      </c>
      <c r="BB33" s="32">
        <f>$D33*'Timelines'!AZ42</f>
      </c>
      <c r="BC33" s="32">
        <f>$D33*'Timelines'!BA42</f>
      </c>
      <c r="BD33" s="32">
        <f>$D33*'Timelines'!BB42</f>
      </c>
      <c r="BE33" s="32">
        <f>$D33*'Timelines'!BC42</f>
      </c>
      <c r="BF33" s="32">
        <f>$D33*'Timelines'!BD42</f>
      </c>
      <c r="BG33" s="32">
        <f>$D33*'Timelines'!BE42</f>
      </c>
      <c r="BH33" s="32">
        <f>$D33*'Timelines'!BF42</f>
      </c>
      <c r="BI33" s="32">
        <f>$D33*'Timelines'!BG42</f>
      </c>
      <c r="BJ33" s="32">
        <f>$D33*'Timelines'!BH42</f>
      </c>
      <c r="BK33" s="32">
        <f>$D33*'Timelines'!BI42</f>
      </c>
      <c r="BL33" s="32">
        <f>$D33*'Timelines'!BJ42</f>
      </c>
      <c r="BM33" s="32">
        <f>$D33*'Timelines'!BK42</f>
      </c>
      <c r="BN33" s="32">
        <f>$D33*'Timelines'!BL42</f>
      </c>
      <c r="BO33" s="32">
        <f>$D33*'Timelines'!BM42</f>
      </c>
      <c r="BP33" s="32">
        <f>$D33*'Timelines'!BN42</f>
      </c>
      <c r="BQ33" s="32">
        <f>$D33*'Timelines'!BO42</f>
      </c>
      <c r="BR33" s="32">
        <f>$D33*'Timelines'!BP42</f>
      </c>
      <c r="BS33" s="32">
        <f>$D33*'Timelines'!BQ42</f>
      </c>
      <c r="BT33" s="32">
        <f>$D33*'Timelines'!BR42</f>
      </c>
      <c r="BU33" s="32">
        <f>$D33*'Timelines'!BS42</f>
      </c>
      <c r="BV33" s="32">
        <f>$D33*'Timelines'!BT42</f>
      </c>
      <c r="BW33" s="32">
        <f>$D33*'Timelines'!BU42</f>
      </c>
      <c r="BX33" s="32">
        <f>$D33*'Timelines'!BV42</f>
      </c>
      <c r="BY33" s="32">
        <f>$D33*'Timelines'!BW42</f>
      </c>
      <c r="BZ33" s="32">
        <f>$D33*'Timelines'!BX42</f>
      </c>
      <c r="CA33" s="32">
        <f>$D33*'Timelines'!BY42</f>
      </c>
      <c r="CB33" s="32">
        <f>$D33*'Timelines'!BZ42</f>
      </c>
      <c r="CC33" s="32">
        <f>$D33*'Timelines'!CA42</f>
      </c>
      <c r="CD33" s="32">
        <f>$D33*'Timelines'!CB42</f>
      </c>
      <c r="CE33" s="32">
        <f>$D33*'Timelines'!CC42</f>
      </c>
      <c r="CF33" s="32">
        <f>$D33*'Timelines'!CD42</f>
      </c>
      <c r="CG33" s="32">
        <f>$D33*'Timelines'!CE42</f>
      </c>
      <c r="CH33" s="32">
        <f>$D33*'Timelines'!CF42</f>
      </c>
      <c r="CI33" s="32">
        <f>$D33*'Timelines'!CG42</f>
      </c>
      <c r="CJ33" s="32">
        <f>$D33*'Timelines'!CH42</f>
      </c>
    </row>
    <row r="34" spans="1:88" s="33" customFormat="1" x14ac:dyDescent="0.25">
      <c r="A34" s="33" t="s">
        <v>283</v>
      </c>
      <c r="B34" s="33" t="s">
        <v>253</v>
      </c>
      <c r="C34" s="33" t="s">
        <v>257</v>
      </c>
      <c r="D34" s="34">
        <v>0</v>
      </c>
      <c r="E34" s="34">
        <f>$D34*'Timelines'!C43</f>
      </c>
      <c r="F34" s="34">
        <f>$D34*'Timelines'!D43</f>
      </c>
      <c r="G34" s="34">
        <f>$D34*'Timelines'!E43</f>
      </c>
      <c r="H34" s="34">
        <f>$D34*'Timelines'!F43</f>
      </c>
      <c r="I34" s="34">
        <f>$D34*'Timelines'!G43</f>
      </c>
      <c r="J34" s="34">
        <f>$D34*'Timelines'!H43</f>
      </c>
      <c r="K34" s="34">
        <f>$D34*'Timelines'!I43</f>
      </c>
      <c r="L34" s="34">
        <f>$D34*'Timelines'!J43</f>
      </c>
      <c r="M34" s="34">
        <f>$D34*'Timelines'!K43</f>
      </c>
      <c r="N34" s="34">
        <f>$D34*'Timelines'!L43</f>
      </c>
      <c r="O34" s="34">
        <f>$D34*'Timelines'!M43</f>
      </c>
      <c r="P34" s="34">
        <f>$D34*'Timelines'!N43</f>
      </c>
      <c r="Q34" s="34">
        <f>$D34*'Timelines'!O43</f>
      </c>
      <c r="R34" s="34">
        <f>$D34*'Timelines'!P43</f>
      </c>
      <c r="S34" s="34">
        <f>$D34*'Timelines'!Q43</f>
      </c>
      <c r="T34" s="34">
        <f>$D34*'Timelines'!R43</f>
      </c>
      <c r="U34" s="34">
        <f>$D34*'Timelines'!S43</f>
      </c>
      <c r="V34" s="34">
        <f>$D34*'Timelines'!T43</f>
      </c>
      <c r="W34" s="34">
        <f>$D34*'Timelines'!U43</f>
      </c>
      <c r="X34" s="34">
        <f>$D34*'Timelines'!V43</f>
      </c>
      <c r="Y34" s="34">
        <f>$D34*'Timelines'!W43</f>
      </c>
      <c r="Z34" s="34">
        <f>$D34*'Timelines'!X43</f>
      </c>
      <c r="AA34" s="34">
        <f>$D34*'Timelines'!Y43</f>
      </c>
      <c r="AB34" s="34">
        <f>$D34*'Timelines'!Z43</f>
      </c>
      <c r="AC34" s="34">
        <f>$D34*'Timelines'!AA43</f>
      </c>
      <c r="AD34" s="34">
        <f>$D34*'Timelines'!AB43</f>
      </c>
      <c r="AE34" s="34">
        <f>$D34*'Timelines'!AC43</f>
      </c>
      <c r="AF34" s="34">
        <f>$D34*'Timelines'!AD43</f>
      </c>
      <c r="AG34" s="34">
        <f>$D34*'Timelines'!AE43</f>
      </c>
      <c r="AH34" s="34">
        <f>$D34*'Timelines'!AF43</f>
      </c>
      <c r="AI34" s="34">
        <f>$D34*'Timelines'!AG43</f>
      </c>
      <c r="AJ34" s="34">
        <f>$D34*'Timelines'!AH43</f>
      </c>
      <c r="AK34" s="34">
        <f>$D34*'Timelines'!AI43</f>
      </c>
      <c r="AL34" s="34">
        <f>$D34*'Timelines'!AJ43</f>
      </c>
      <c r="AM34" s="34">
        <f>$D34*'Timelines'!AK43</f>
      </c>
      <c r="AN34" s="34">
        <f>$D34*'Timelines'!AL43</f>
      </c>
      <c r="AO34" s="34">
        <f>$D34*'Timelines'!AM43</f>
      </c>
      <c r="AP34" s="34">
        <f>$D34*'Timelines'!AN43</f>
      </c>
      <c r="AQ34" s="34">
        <f>$D34*'Timelines'!AO43</f>
      </c>
      <c r="AR34" s="34">
        <f>$D34*'Timelines'!AP43</f>
      </c>
      <c r="AS34" s="34">
        <f>$D34*'Timelines'!AQ43</f>
      </c>
      <c r="AT34" s="34">
        <f>$D34*'Timelines'!AR43</f>
      </c>
      <c r="AU34" s="34">
        <f>$D34*'Timelines'!AS43</f>
      </c>
      <c r="AV34" s="34">
        <f>$D34*'Timelines'!AT43</f>
      </c>
      <c r="AW34" s="34">
        <f>$D34*'Timelines'!AU43</f>
      </c>
      <c r="AX34" s="34">
        <f>$D34*'Timelines'!AV43</f>
      </c>
      <c r="AY34" s="34">
        <f>$D34*'Timelines'!AW43</f>
      </c>
      <c r="AZ34" s="34">
        <f>$D34*'Timelines'!AX43</f>
      </c>
      <c r="BA34" s="34">
        <f>$D34*'Timelines'!AY43</f>
      </c>
      <c r="BB34" s="34">
        <f>$D34*'Timelines'!AZ43</f>
      </c>
      <c r="BC34" s="34">
        <f>$D34*'Timelines'!BA43</f>
      </c>
      <c r="BD34" s="34">
        <f>$D34*'Timelines'!BB43</f>
      </c>
      <c r="BE34" s="34">
        <f>$D34*'Timelines'!BC43</f>
      </c>
      <c r="BF34" s="34">
        <f>$D34*'Timelines'!BD43</f>
      </c>
      <c r="BG34" s="34">
        <f>$D34*'Timelines'!BE43</f>
      </c>
      <c r="BH34" s="34">
        <f>$D34*'Timelines'!BF43</f>
      </c>
      <c r="BI34" s="34">
        <f>$D34*'Timelines'!BG43</f>
      </c>
      <c r="BJ34" s="34">
        <f>$D34*'Timelines'!BH43</f>
      </c>
      <c r="BK34" s="34">
        <f>$D34*'Timelines'!BI43</f>
      </c>
      <c r="BL34" s="34">
        <f>$D34*'Timelines'!BJ43</f>
      </c>
      <c r="BM34" s="34">
        <f>$D34*'Timelines'!BK43</f>
      </c>
      <c r="BN34" s="34">
        <f>$D34*'Timelines'!BL43</f>
      </c>
      <c r="BO34" s="34">
        <f>$D34*'Timelines'!BM43</f>
      </c>
      <c r="BP34" s="34">
        <f>$D34*'Timelines'!BN43</f>
      </c>
      <c r="BQ34" s="34">
        <f>$D34*'Timelines'!BO43</f>
      </c>
      <c r="BR34" s="34">
        <f>$D34*'Timelines'!BP43</f>
      </c>
      <c r="BS34" s="34">
        <f>$D34*'Timelines'!BQ43</f>
      </c>
      <c r="BT34" s="34">
        <f>$D34*'Timelines'!BR43</f>
      </c>
      <c r="BU34" s="34">
        <f>$D34*'Timelines'!BS43</f>
      </c>
      <c r="BV34" s="34">
        <f>$D34*'Timelines'!BT43</f>
      </c>
      <c r="BW34" s="34">
        <f>$D34*'Timelines'!BU43</f>
      </c>
      <c r="BX34" s="34">
        <f>$D34*'Timelines'!BV43</f>
      </c>
      <c r="BY34" s="34">
        <f>$D34*'Timelines'!BW43</f>
      </c>
      <c r="BZ34" s="34">
        <f>$D34*'Timelines'!BX43</f>
      </c>
      <c r="CA34" s="34">
        <f>$D34*'Timelines'!BY43</f>
      </c>
      <c r="CB34" s="34">
        <f>$D34*'Timelines'!BZ43</f>
      </c>
      <c r="CC34" s="34">
        <f>$D34*'Timelines'!CA43</f>
      </c>
      <c r="CD34" s="34">
        <f>$D34*'Timelines'!CB43</f>
      </c>
      <c r="CE34" s="34">
        <f>$D34*'Timelines'!CC43</f>
      </c>
      <c r="CF34" s="34">
        <f>$D34*'Timelines'!CD43</f>
      </c>
      <c r="CG34" s="34">
        <f>$D34*'Timelines'!CE43</f>
      </c>
      <c r="CH34" s="34">
        <f>$D34*'Timelines'!CF43</f>
      </c>
      <c r="CI34" s="34">
        <f>$D34*'Timelines'!CG43</f>
      </c>
      <c r="CJ34" s="34">
        <f>$D34*'Timelines'!CH43</f>
      </c>
    </row>
    <row r="35" spans="1:88" x14ac:dyDescent="0.25">
      <c r="A35" t="s">
        <v>283</v>
      </c>
      <c r="B35" t="s">
        <v>253</v>
      </c>
      <c r="C35" t="s">
        <v>258</v>
      </c>
      <c r="D35" s="32">
        <v>0</v>
      </c>
      <c r="E35" s="32">
        <f>$D35*'Timelines'!C44</f>
      </c>
      <c r="F35" s="32">
        <f>$D35*'Timelines'!D44</f>
      </c>
      <c r="G35" s="32">
        <f>$D35*'Timelines'!E44</f>
      </c>
      <c r="H35" s="32">
        <f>$D35*'Timelines'!F44</f>
      </c>
      <c r="I35" s="32">
        <f>$D35*'Timelines'!G44</f>
      </c>
      <c r="J35" s="32">
        <f>$D35*'Timelines'!H44</f>
      </c>
      <c r="K35" s="32">
        <f>$D35*'Timelines'!I44</f>
      </c>
      <c r="L35" s="32">
        <f>$D35*'Timelines'!J44</f>
      </c>
      <c r="M35" s="32">
        <f>$D35*'Timelines'!K44</f>
      </c>
      <c r="N35" s="32">
        <f>$D35*'Timelines'!L44</f>
      </c>
      <c r="O35" s="32">
        <f>$D35*'Timelines'!M44</f>
      </c>
      <c r="P35" s="32">
        <f>$D35*'Timelines'!N44</f>
      </c>
      <c r="Q35" s="32">
        <f>$D35*'Timelines'!O44</f>
      </c>
      <c r="R35" s="32">
        <f>$D35*'Timelines'!P44</f>
      </c>
      <c r="S35" s="32">
        <f>$D35*'Timelines'!Q44</f>
      </c>
      <c r="T35" s="32">
        <f>$D35*'Timelines'!R44</f>
      </c>
      <c r="U35" s="32">
        <f>$D35*'Timelines'!S44</f>
      </c>
      <c r="V35" s="32">
        <f>$D35*'Timelines'!T44</f>
      </c>
      <c r="W35" s="32">
        <f>$D35*'Timelines'!U44</f>
      </c>
      <c r="X35" s="32">
        <f>$D35*'Timelines'!V44</f>
      </c>
      <c r="Y35" s="32">
        <f>$D35*'Timelines'!W44</f>
      </c>
      <c r="Z35" s="32">
        <f>$D35*'Timelines'!X44</f>
      </c>
      <c r="AA35" s="32">
        <f>$D35*'Timelines'!Y44</f>
      </c>
      <c r="AB35" s="32">
        <f>$D35*'Timelines'!Z44</f>
      </c>
      <c r="AC35" s="32">
        <f>$D35*'Timelines'!AA44</f>
      </c>
      <c r="AD35" s="32">
        <f>$D35*'Timelines'!AB44</f>
      </c>
      <c r="AE35" s="32">
        <f>$D35*'Timelines'!AC44</f>
      </c>
      <c r="AF35" s="32">
        <f>$D35*'Timelines'!AD44</f>
      </c>
      <c r="AG35" s="32">
        <f>$D35*'Timelines'!AE44</f>
      </c>
      <c r="AH35" s="32">
        <f>$D35*'Timelines'!AF44</f>
      </c>
      <c r="AI35" s="32">
        <f>$D35*'Timelines'!AG44</f>
      </c>
      <c r="AJ35" s="32">
        <f>$D35*'Timelines'!AH44</f>
      </c>
      <c r="AK35" s="32">
        <f>$D35*'Timelines'!AI44</f>
      </c>
      <c r="AL35" s="32">
        <f>$D35*'Timelines'!AJ44</f>
      </c>
      <c r="AM35" s="32">
        <f>$D35*'Timelines'!AK44</f>
      </c>
      <c r="AN35" s="32">
        <f>$D35*'Timelines'!AL44</f>
      </c>
      <c r="AO35" s="32">
        <f>$D35*'Timelines'!AM44</f>
      </c>
      <c r="AP35" s="32">
        <f>$D35*'Timelines'!AN44</f>
      </c>
      <c r="AQ35" s="32">
        <f>$D35*'Timelines'!AO44</f>
      </c>
      <c r="AR35" s="32">
        <f>$D35*'Timelines'!AP44</f>
      </c>
      <c r="AS35" s="32">
        <f>$D35*'Timelines'!AQ44</f>
      </c>
      <c r="AT35" s="32">
        <f>$D35*'Timelines'!AR44</f>
      </c>
      <c r="AU35" s="32">
        <f>$D35*'Timelines'!AS44</f>
      </c>
      <c r="AV35" s="32">
        <f>$D35*'Timelines'!AT44</f>
      </c>
      <c r="AW35" s="32">
        <f>$D35*'Timelines'!AU44</f>
      </c>
      <c r="AX35" s="32">
        <f>$D35*'Timelines'!AV44</f>
      </c>
      <c r="AY35" s="32">
        <f>$D35*'Timelines'!AW44</f>
      </c>
      <c r="AZ35" s="32">
        <f>$D35*'Timelines'!AX44</f>
      </c>
      <c r="BA35" s="32">
        <f>$D35*'Timelines'!AY44</f>
      </c>
      <c r="BB35" s="32">
        <f>$D35*'Timelines'!AZ44</f>
      </c>
      <c r="BC35" s="32">
        <f>$D35*'Timelines'!BA44</f>
      </c>
      <c r="BD35" s="32">
        <f>$D35*'Timelines'!BB44</f>
      </c>
      <c r="BE35" s="32">
        <f>$D35*'Timelines'!BC44</f>
      </c>
      <c r="BF35" s="32">
        <f>$D35*'Timelines'!BD44</f>
      </c>
      <c r="BG35" s="32">
        <f>$D35*'Timelines'!BE44</f>
      </c>
      <c r="BH35" s="32">
        <f>$D35*'Timelines'!BF44</f>
      </c>
      <c r="BI35" s="32">
        <f>$D35*'Timelines'!BG44</f>
      </c>
      <c r="BJ35" s="32">
        <f>$D35*'Timelines'!BH44</f>
      </c>
      <c r="BK35" s="32">
        <f>$D35*'Timelines'!BI44</f>
      </c>
      <c r="BL35" s="32">
        <f>$D35*'Timelines'!BJ44</f>
      </c>
      <c r="BM35" s="32">
        <f>$D35*'Timelines'!BK44</f>
      </c>
      <c r="BN35" s="32">
        <f>$D35*'Timelines'!BL44</f>
      </c>
      <c r="BO35" s="32">
        <f>$D35*'Timelines'!BM44</f>
      </c>
      <c r="BP35" s="32">
        <f>$D35*'Timelines'!BN44</f>
      </c>
      <c r="BQ35" s="32">
        <f>$D35*'Timelines'!BO44</f>
      </c>
      <c r="BR35" s="32">
        <f>$D35*'Timelines'!BP44</f>
      </c>
      <c r="BS35" s="32">
        <f>$D35*'Timelines'!BQ44</f>
      </c>
      <c r="BT35" s="32">
        <f>$D35*'Timelines'!BR44</f>
      </c>
      <c r="BU35" s="32">
        <f>$D35*'Timelines'!BS44</f>
      </c>
      <c r="BV35" s="32">
        <f>$D35*'Timelines'!BT44</f>
      </c>
      <c r="BW35" s="32">
        <f>$D35*'Timelines'!BU44</f>
      </c>
      <c r="BX35" s="32">
        <f>$D35*'Timelines'!BV44</f>
      </c>
      <c r="BY35" s="32">
        <f>$D35*'Timelines'!BW44</f>
      </c>
      <c r="BZ35" s="32">
        <f>$D35*'Timelines'!BX44</f>
      </c>
      <c r="CA35" s="32">
        <f>$D35*'Timelines'!BY44</f>
      </c>
      <c r="CB35" s="32">
        <f>$D35*'Timelines'!BZ44</f>
      </c>
      <c r="CC35" s="32">
        <f>$D35*'Timelines'!CA44</f>
      </c>
      <c r="CD35" s="32">
        <f>$D35*'Timelines'!CB44</f>
      </c>
      <c r="CE35" s="32">
        <f>$D35*'Timelines'!CC44</f>
      </c>
      <c r="CF35" s="32">
        <f>$D35*'Timelines'!CD44</f>
      </c>
      <c r="CG35" s="32">
        <f>$D35*'Timelines'!CE44</f>
      </c>
      <c r="CH35" s="32">
        <f>$D35*'Timelines'!CF44</f>
      </c>
      <c r="CI35" s="32">
        <f>$D35*'Timelines'!CG44</f>
      </c>
      <c r="CJ35" s="32">
        <f>$D35*'Timelines'!CH44</f>
      </c>
    </row>
    <row r="36" spans="1:88" s="33" customFormat="1" x14ac:dyDescent="0.25">
      <c r="A36" s="33" t="s">
        <v>283</v>
      </c>
      <c r="B36" s="33" t="s">
        <v>253</v>
      </c>
      <c r="C36" s="33" t="s">
        <v>259</v>
      </c>
      <c r="D36" s="34">
        <v>0</v>
      </c>
      <c r="E36" s="34">
        <f>$D36*'Timelines'!C45</f>
      </c>
      <c r="F36" s="34">
        <f>$D36*'Timelines'!D45</f>
      </c>
      <c r="G36" s="34">
        <f>$D36*'Timelines'!E45</f>
      </c>
      <c r="H36" s="34">
        <f>$D36*'Timelines'!F45</f>
      </c>
      <c r="I36" s="34">
        <f>$D36*'Timelines'!G45</f>
      </c>
      <c r="J36" s="34">
        <f>$D36*'Timelines'!H45</f>
      </c>
      <c r="K36" s="34">
        <f>$D36*'Timelines'!I45</f>
      </c>
      <c r="L36" s="34">
        <f>$D36*'Timelines'!J45</f>
      </c>
      <c r="M36" s="34">
        <f>$D36*'Timelines'!K45</f>
      </c>
      <c r="N36" s="34">
        <f>$D36*'Timelines'!L45</f>
      </c>
      <c r="O36" s="34">
        <f>$D36*'Timelines'!M45</f>
      </c>
      <c r="P36" s="34">
        <f>$D36*'Timelines'!N45</f>
      </c>
      <c r="Q36" s="34">
        <f>$D36*'Timelines'!O45</f>
      </c>
      <c r="R36" s="34">
        <f>$D36*'Timelines'!P45</f>
      </c>
      <c r="S36" s="34">
        <f>$D36*'Timelines'!Q45</f>
      </c>
      <c r="T36" s="34">
        <f>$D36*'Timelines'!R45</f>
      </c>
      <c r="U36" s="34">
        <f>$D36*'Timelines'!S45</f>
      </c>
      <c r="V36" s="34">
        <f>$D36*'Timelines'!T45</f>
      </c>
      <c r="W36" s="34">
        <f>$D36*'Timelines'!U45</f>
      </c>
      <c r="X36" s="34">
        <f>$D36*'Timelines'!V45</f>
      </c>
      <c r="Y36" s="34">
        <f>$D36*'Timelines'!W45</f>
      </c>
      <c r="Z36" s="34">
        <f>$D36*'Timelines'!X45</f>
      </c>
      <c r="AA36" s="34">
        <f>$D36*'Timelines'!Y45</f>
      </c>
      <c r="AB36" s="34">
        <f>$D36*'Timelines'!Z45</f>
      </c>
      <c r="AC36" s="34">
        <f>$D36*'Timelines'!AA45</f>
      </c>
      <c r="AD36" s="34">
        <f>$D36*'Timelines'!AB45</f>
      </c>
      <c r="AE36" s="34">
        <f>$D36*'Timelines'!AC45</f>
      </c>
      <c r="AF36" s="34">
        <f>$D36*'Timelines'!AD45</f>
      </c>
      <c r="AG36" s="34">
        <f>$D36*'Timelines'!AE45</f>
      </c>
      <c r="AH36" s="34">
        <f>$D36*'Timelines'!AF45</f>
      </c>
      <c r="AI36" s="34">
        <f>$D36*'Timelines'!AG45</f>
      </c>
      <c r="AJ36" s="34">
        <f>$D36*'Timelines'!AH45</f>
      </c>
      <c r="AK36" s="34">
        <f>$D36*'Timelines'!AI45</f>
      </c>
      <c r="AL36" s="34">
        <f>$D36*'Timelines'!AJ45</f>
      </c>
      <c r="AM36" s="34">
        <f>$D36*'Timelines'!AK45</f>
      </c>
      <c r="AN36" s="34">
        <f>$D36*'Timelines'!AL45</f>
      </c>
      <c r="AO36" s="34">
        <f>$D36*'Timelines'!AM45</f>
      </c>
      <c r="AP36" s="34">
        <f>$D36*'Timelines'!AN45</f>
      </c>
      <c r="AQ36" s="34">
        <f>$D36*'Timelines'!AO45</f>
      </c>
      <c r="AR36" s="34">
        <f>$D36*'Timelines'!AP45</f>
      </c>
      <c r="AS36" s="34">
        <f>$D36*'Timelines'!AQ45</f>
      </c>
      <c r="AT36" s="34">
        <f>$D36*'Timelines'!AR45</f>
      </c>
      <c r="AU36" s="34">
        <f>$D36*'Timelines'!AS45</f>
      </c>
      <c r="AV36" s="34">
        <f>$D36*'Timelines'!AT45</f>
      </c>
      <c r="AW36" s="34">
        <f>$D36*'Timelines'!AU45</f>
      </c>
      <c r="AX36" s="34">
        <f>$D36*'Timelines'!AV45</f>
      </c>
      <c r="AY36" s="34">
        <f>$D36*'Timelines'!AW45</f>
      </c>
      <c r="AZ36" s="34">
        <f>$D36*'Timelines'!AX45</f>
      </c>
      <c r="BA36" s="34">
        <f>$D36*'Timelines'!AY45</f>
      </c>
      <c r="BB36" s="34">
        <f>$D36*'Timelines'!AZ45</f>
      </c>
      <c r="BC36" s="34">
        <f>$D36*'Timelines'!BA45</f>
      </c>
      <c r="BD36" s="34">
        <f>$D36*'Timelines'!BB45</f>
      </c>
      <c r="BE36" s="34">
        <f>$D36*'Timelines'!BC45</f>
      </c>
      <c r="BF36" s="34">
        <f>$D36*'Timelines'!BD45</f>
      </c>
      <c r="BG36" s="34">
        <f>$D36*'Timelines'!BE45</f>
      </c>
      <c r="BH36" s="34">
        <f>$D36*'Timelines'!BF45</f>
      </c>
      <c r="BI36" s="34">
        <f>$D36*'Timelines'!BG45</f>
      </c>
      <c r="BJ36" s="34">
        <f>$D36*'Timelines'!BH45</f>
      </c>
      <c r="BK36" s="34">
        <f>$D36*'Timelines'!BI45</f>
      </c>
      <c r="BL36" s="34">
        <f>$D36*'Timelines'!BJ45</f>
      </c>
      <c r="BM36" s="34">
        <f>$D36*'Timelines'!BK45</f>
      </c>
      <c r="BN36" s="34">
        <f>$D36*'Timelines'!BL45</f>
      </c>
      <c r="BO36" s="34">
        <f>$D36*'Timelines'!BM45</f>
      </c>
      <c r="BP36" s="34">
        <f>$D36*'Timelines'!BN45</f>
      </c>
      <c r="BQ36" s="34">
        <f>$D36*'Timelines'!BO45</f>
      </c>
      <c r="BR36" s="34">
        <f>$D36*'Timelines'!BP45</f>
      </c>
      <c r="BS36" s="34">
        <f>$D36*'Timelines'!BQ45</f>
      </c>
      <c r="BT36" s="34">
        <f>$D36*'Timelines'!BR45</f>
      </c>
      <c r="BU36" s="34">
        <f>$D36*'Timelines'!BS45</f>
      </c>
      <c r="BV36" s="34">
        <f>$D36*'Timelines'!BT45</f>
      </c>
      <c r="BW36" s="34">
        <f>$D36*'Timelines'!BU45</f>
      </c>
      <c r="BX36" s="34">
        <f>$D36*'Timelines'!BV45</f>
      </c>
      <c r="BY36" s="34">
        <f>$D36*'Timelines'!BW45</f>
      </c>
      <c r="BZ36" s="34">
        <f>$D36*'Timelines'!BX45</f>
      </c>
      <c r="CA36" s="34">
        <f>$D36*'Timelines'!BY45</f>
      </c>
      <c r="CB36" s="34">
        <f>$D36*'Timelines'!BZ45</f>
      </c>
      <c r="CC36" s="34">
        <f>$D36*'Timelines'!CA45</f>
      </c>
      <c r="CD36" s="34">
        <f>$D36*'Timelines'!CB45</f>
      </c>
      <c r="CE36" s="34">
        <f>$D36*'Timelines'!CC45</f>
      </c>
      <c r="CF36" s="34">
        <f>$D36*'Timelines'!CD45</f>
      </c>
      <c r="CG36" s="34">
        <f>$D36*'Timelines'!CE45</f>
      </c>
      <c r="CH36" s="34">
        <f>$D36*'Timelines'!CF45</f>
      </c>
      <c r="CI36" s="34">
        <f>$D36*'Timelines'!CG45</f>
      </c>
      <c r="CJ36" s="34">
        <f>$D36*'Timelines'!CH45</f>
      </c>
    </row>
    <row r="37" spans="1:88" x14ac:dyDescent="0.25">
      <c r="A37" t="s">
        <v>283</v>
      </c>
      <c r="B37" t="s">
        <v>253</v>
      </c>
      <c r="C37" t="s">
        <v>260</v>
      </c>
      <c r="D37" s="32">
        <v>0</v>
      </c>
      <c r="E37" s="32">
        <f>$D37*'Timelines'!C46</f>
      </c>
      <c r="F37" s="32">
        <f>$D37*'Timelines'!D46</f>
      </c>
      <c r="G37" s="32">
        <f>$D37*'Timelines'!E46</f>
      </c>
      <c r="H37" s="32">
        <f>$D37*'Timelines'!F46</f>
      </c>
      <c r="I37" s="32">
        <f>$D37*'Timelines'!G46</f>
      </c>
      <c r="J37" s="32">
        <f>$D37*'Timelines'!H46</f>
      </c>
      <c r="K37" s="32">
        <f>$D37*'Timelines'!I46</f>
      </c>
      <c r="L37" s="32">
        <f>$D37*'Timelines'!J46</f>
      </c>
      <c r="M37" s="32">
        <f>$D37*'Timelines'!K46</f>
      </c>
      <c r="N37" s="32">
        <f>$D37*'Timelines'!L46</f>
      </c>
      <c r="O37" s="32">
        <f>$D37*'Timelines'!M46</f>
      </c>
      <c r="P37" s="32">
        <f>$D37*'Timelines'!N46</f>
      </c>
      <c r="Q37" s="32">
        <f>$D37*'Timelines'!O46</f>
      </c>
      <c r="R37" s="32">
        <f>$D37*'Timelines'!P46</f>
      </c>
      <c r="S37" s="32">
        <f>$D37*'Timelines'!Q46</f>
      </c>
      <c r="T37" s="32">
        <f>$D37*'Timelines'!R46</f>
      </c>
      <c r="U37" s="32">
        <f>$D37*'Timelines'!S46</f>
      </c>
      <c r="V37" s="32">
        <f>$D37*'Timelines'!T46</f>
      </c>
      <c r="W37" s="32">
        <f>$D37*'Timelines'!U46</f>
      </c>
      <c r="X37" s="32">
        <f>$D37*'Timelines'!V46</f>
      </c>
      <c r="Y37" s="32">
        <f>$D37*'Timelines'!W46</f>
      </c>
      <c r="Z37" s="32">
        <f>$D37*'Timelines'!X46</f>
      </c>
      <c r="AA37" s="32">
        <f>$D37*'Timelines'!Y46</f>
      </c>
      <c r="AB37" s="32">
        <f>$D37*'Timelines'!Z46</f>
      </c>
      <c r="AC37" s="32">
        <f>$D37*'Timelines'!AA46</f>
      </c>
      <c r="AD37" s="32">
        <f>$D37*'Timelines'!AB46</f>
      </c>
      <c r="AE37" s="32">
        <f>$D37*'Timelines'!AC46</f>
      </c>
      <c r="AF37" s="32">
        <f>$D37*'Timelines'!AD46</f>
      </c>
      <c r="AG37" s="32">
        <f>$D37*'Timelines'!AE46</f>
      </c>
      <c r="AH37" s="32">
        <f>$D37*'Timelines'!AF46</f>
      </c>
      <c r="AI37" s="32">
        <f>$D37*'Timelines'!AG46</f>
      </c>
      <c r="AJ37" s="32">
        <f>$D37*'Timelines'!AH46</f>
      </c>
      <c r="AK37" s="32">
        <f>$D37*'Timelines'!AI46</f>
      </c>
      <c r="AL37" s="32">
        <f>$D37*'Timelines'!AJ46</f>
      </c>
      <c r="AM37" s="32">
        <f>$D37*'Timelines'!AK46</f>
      </c>
      <c r="AN37" s="32">
        <f>$D37*'Timelines'!AL46</f>
      </c>
      <c r="AO37" s="32">
        <f>$D37*'Timelines'!AM46</f>
      </c>
      <c r="AP37" s="32">
        <f>$D37*'Timelines'!AN46</f>
      </c>
      <c r="AQ37" s="32">
        <f>$D37*'Timelines'!AO46</f>
      </c>
      <c r="AR37" s="32">
        <f>$D37*'Timelines'!AP46</f>
      </c>
      <c r="AS37" s="32">
        <f>$D37*'Timelines'!AQ46</f>
      </c>
      <c r="AT37" s="32">
        <f>$D37*'Timelines'!AR46</f>
      </c>
      <c r="AU37" s="32">
        <f>$D37*'Timelines'!AS46</f>
      </c>
      <c r="AV37" s="32">
        <f>$D37*'Timelines'!AT46</f>
      </c>
      <c r="AW37" s="32">
        <f>$D37*'Timelines'!AU46</f>
      </c>
      <c r="AX37" s="32">
        <f>$D37*'Timelines'!AV46</f>
      </c>
      <c r="AY37" s="32">
        <f>$D37*'Timelines'!AW46</f>
      </c>
      <c r="AZ37" s="32">
        <f>$D37*'Timelines'!AX46</f>
      </c>
      <c r="BA37" s="32">
        <f>$D37*'Timelines'!AY46</f>
      </c>
      <c r="BB37" s="32">
        <f>$D37*'Timelines'!AZ46</f>
      </c>
      <c r="BC37" s="32">
        <f>$D37*'Timelines'!BA46</f>
      </c>
      <c r="BD37" s="32">
        <f>$D37*'Timelines'!BB46</f>
      </c>
      <c r="BE37" s="32">
        <f>$D37*'Timelines'!BC46</f>
      </c>
      <c r="BF37" s="32">
        <f>$D37*'Timelines'!BD46</f>
      </c>
      <c r="BG37" s="32">
        <f>$D37*'Timelines'!BE46</f>
      </c>
      <c r="BH37" s="32">
        <f>$D37*'Timelines'!BF46</f>
      </c>
      <c r="BI37" s="32">
        <f>$D37*'Timelines'!BG46</f>
      </c>
      <c r="BJ37" s="32">
        <f>$D37*'Timelines'!BH46</f>
      </c>
      <c r="BK37" s="32">
        <f>$D37*'Timelines'!BI46</f>
      </c>
      <c r="BL37" s="32">
        <f>$D37*'Timelines'!BJ46</f>
      </c>
      <c r="BM37" s="32">
        <f>$D37*'Timelines'!BK46</f>
      </c>
      <c r="BN37" s="32">
        <f>$D37*'Timelines'!BL46</f>
      </c>
      <c r="BO37" s="32">
        <f>$D37*'Timelines'!BM46</f>
      </c>
      <c r="BP37" s="32">
        <f>$D37*'Timelines'!BN46</f>
      </c>
      <c r="BQ37" s="32">
        <f>$D37*'Timelines'!BO46</f>
      </c>
      <c r="BR37" s="32">
        <f>$D37*'Timelines'!BP46</f>
      </c>
      <c r="BS37" s="32">
        <f>$D37*'Timelines'!BQ46</f>
      </c>
      <c r="BT37" s="32">
        <f>$D37*'Timelines'!BR46</f>
      </c>
      <c r="BU37" s="32">
        <f>$D37*'Timelines'!BS46</f>
      </c>
      <c r="BV37" s="32">
        <f>$D37*'Timelines'!BT46</f>
      </c>
      <c r="BW37" s="32">
        <f>$D37*'Timelines'!BU46</f>
      </c>
      <c r="BX37" s="32">
        <f>$D37*'Timelines'!BV46</f>
      </c>
      <c r="BY37" s="32">
        <f>$D37*'Timelines'!BW46</f>
      </c>
      <c r="BZ37" s="32">
        <f>$D37*'Timelines'!BX46</f>
      </c>
      <c r="CA37" s="32">
        <f>$D37*'Timelines'!BY46</f>
      </c>
      <c r="CB37" s="32">
        <f>$D37*'Timelines'!BZ46</f>
      </c>
      <c r="CC37" s="32">
        <f>$D37*'Timelines'!CA46</f>
      </c>
      <c r="CD37" s="32">
        <f>$D37*'Timelines'!CB46</f>
      </c>
      <c r="CE37" s="32">
        <f>$D37*'Timelines'!CC46</f>
      </c>
      <c r="CF37" s="32">
        <f>$D37*'Timelines'!CD46</f>
      </c>
      <c r="CG37" s="32">
        <f>$D37*'Timelines'!CE46</f>
      </c>
      <c r="CH37" s="32">
        <f>$D37*'Timelines'!CF46</f>
      </c>
      <c r="CI37" s="32">
        <f>$D37*'Timelines'!CG46</f>
      </c>
      <c r="CJ37" s="32">
        <f>$D37*'Timelines'!CH46</f>
      </c>
    </row>
    <row r="38" spans="1:88" s="33" customFormat="1" x14ac:dyDescent="0.25">
      <c r="A38" s="33" t="s">
        <v>283</v>
      </c>
      <c r="B38" s="33" t="s">
        <v>253</v>
      </c>
      <c r="C38" s="33" t="s">
        <v>261</v>
      </c>
      <c r="D38" s="34">
        <v>0</v>
      </c>
      <c r="E38" s="34">
        <f>$D38*'Timelines'!C47</f>
      </c>
      <c r="F38" s="34">
        <f>$D38*'Timelines'!D47</f>
      </c>
      <c r="G38" s="34">
        <f>$D38*'Timelines'!E47</f>
      </c>
      <c r="H38" s="34">
        <f>$D38*'Timelines'!F47</f>
      </c>
      <c r="I38" s="34">
        <f>$D38*'Timelines'!G47</f>
      </c>
      <c r="J38" s="34">
        <f>$D38*'Timelines'!H47</f>
      </c>
      <c r="K38" s="34">
        <f>$D38*'Timelines'!I47</f>
      </c>
      <c r="L38" s="34">
        <f>$D38*'Timelines'!J47</f>
      </c>
      <c r="M38" s="34">
        <f>$D38*'Timelines'!K47</f>
      </c>
      <c r="N38" s="34">
        <f>$D38*'Timelines'!L47</f>
      </c>
      <c r="O38" s="34">
        <f>$D38*'Timelines'!M47</f>
      </c>
      <c r="P38" s="34">
        <f>$D38*'Timelines'!N47</f>
      </c>
      <c r="Q38" s="34">
        <f>$D38*'Timelines'!O47</f>
      </c>
      <c r="R38" s="34">
        <f>$D38*'Timelines'!P47</f>
      </c>
      <c r="S38" s="34">
        <f>$D38*'Timelines'!Q47</f>
      </c>
      <c r="T38" s="34">
        <f>$D38*'Timelines'!R47</f>
      </c>
      <c r="U38" s="34">
        <f>$D38*'Timelines'!S47</f>
      </c>
      <c r="V38" s="34">
        <f>$D38*'Timelines'!T47</f>
      </c>
      <c r="W38" s="34">
        <f>$D38*'Timelines'!U47</f>
      </c>
      <c r="X38" s="34">
        <f>$D38*'Timelines'!V47</f>
      </c>
      <c r="Y38" s="34">
        <f>$D38*'Timelines'!W47</f>
      </c>
      <c r="Z38" s="34">
        <f>$D38*'Timelines'!X47</f>
      </c>
      <c r="AA38" s="34">
        <f>$D38*'Timelines'!Y47</f>
      </c>
      <c r="AB38" s="34">
        <f>$D38*'Timelines'!Z47</f>
      </c>
      <c r="AC38" s="34">
        <f>$D38*'Timelines'!AA47</f>
      </c>
      <c r="AD38" s="34">
        <f>$D38*'Timelines'!AB47</f>
      </c>
      <c r="AE38" s="34">
        <f>$D38*'Timelines'!AC47</f>
      </c>
      <c r="AF38" s="34">
        <f>$D38*'Timelines'!AD47</f>
      </c>
      <c r="AG38" s="34">
        <f>$D38*'Timelines'!AE47</f>
      </c>
      <c r="AH38" s="34">
        <f>$D38*'Timelines'!AF47</f>
      </c>
      <c r="AI38" s="34">
        <f>$D38*'Timelines'!AG47</f>
      </c>
      <c r="AJ38" s="34">
        <f>$D38*'Timelines'!AH47</f>
      </c>
      <c r="AK38" s="34">
        <f>$D38*'Timelines'!AI47</f>
      </c>
      <c r="AL38" s="34">
        <f>$D38*'Timelines'!AJ47</f>
      </c>
      <c r="AM38" s="34">
        <f>$D38*'Timelines'!AK47</f>
      </c>
      <c r="AN38" s="34">
        <f>$D38*'Timelines'!AL47</f>
      </c>
      <c r="AO38" s="34">
        <f>$D38*'Timelines'!AM47</f>
      </c>
      <c r="AP38" s="34">
        <f>$D38*'Timelines'!AN47</f>
      </c>
      <c r="AQ38" s="34">
        <f>$D38*'Timelines'!AO47</f>
      </c>
      <c r="AR38" s="34">
        <f>$D38*'Timelines'!AP47</f>
      </c>
      <c r="AS38" s="34">
        <f>$D38*'Timelines'!AQ47</f>
      </c>
      <c r="AT38" s="34">
        <f>$D38*'Timelines'!AR47</f>
      </c>
      <c r="AU38" s="34">
        <f>$D38*'Timelines'!AS47</f>
      </c>
      <c r="AV38" s="34">
        <f>$D38*'Timelines'!AT47</f>
      </c>
      <c r="AW38" s="34">
        <f>$D38*'Timelines'!AU47</f>
      </c>
      <c r="AX38" s="34">
        <f>$D38*'Timelines'!AV47</f>
      </c>
      <c r="AY38" s="34">
        <f>$D38*'Timelines'!AW47</f>
      </c>
      <c r="AZ38" s="34">
        <f>$D38*'Timelines'!AX47</f>
      </c>
      <c r="BA38" s="34">
        <f>$D38*'Timelines'!AY47</f>
      </c>
      <c r="BB38" s="34">
        <f>$D38*'Timelines'!AZ47</f>
      </c>
      <c r="BC38" s="34">
        <f>$D38*'Timelines'!BA47</f>
      </c>
      <c r="BD38" s="34">
        <f>$D38*'Timelines'!BB47</f>
      </c>
      <c r="BE38" s="34">
        <f>$D38*'Timelines'!BC47</f>
      </c>
      <c r="BF38" s="34">
        <f>$D38*'Timelines'!BD47</f>
      </c>
      <c r="BG38" s="34">
        <f>$D38*'Timelines'!BE47</f>
      </c>
      <c r="BH38" s="34">
        <f>$D38*'Timelines'!BF47</f>
      </c>
      <c r="BI38" s="34">
        <f>$D38*'Timelines'!BG47</f>
      </c>
      <c r="BJ38" s="34">
        <f>$D38*'Timelines'!BH47</f>
      </c>
      <c r="BK38" s="34">
        <f>$D38*'Timelines'!BI47</f>
      </c>
      <c r="BL38" s="34">
        <f>$D38*'Timelines'!BJ47</f>
      </c>
      <c r="BM38" s="34">
        <f>$D38*'Timelines'!BK47</f>
      </c>
      <c r="BN38" s="34">
        <f>$D38*'Timelines'!BL47</f>
      </c>
      <c r="BO38" s="34">
        <f>$D38*'Timelines'!BM47</f>
      </c>
      <c r="BP38" s="34">
        <f>$D38*'Timelines'!BN47</f>
      </c>
      <c r="BQ38" s="34">
        <f>$D38*'Timelines'!BO47</f>
      </c>
      <c r="BR38" s="34">
        <f>$D38*'Timelines'!BP47</f>
      </c>
      <c r="BS38" s="34">
        <f>$D38*'Timelines'!BQ47</f>
      </c>
      <c r="BT38" s="34">
        <f>$D38*'Timelines'!BR47</f>
      </c>
      <c r="BU38" s="34">
        <f>$D38*'Timelines'!BS47</f>
      </c>
      <c r="BV38" s="34">
        <f>$D38*'Timelines'!BT47</f>
      </c>
      <c r="BW38" s="34">
        <f>$D38*'Timelines'!BU47</f>
      </c>
      <c r="BX38" s="34">
        <f>$D38*'Timelines'!BV47</f>
      </c>
      <c r="BY38" s="34">
        <f>$D38*'Timelines'!BW47</f>
      </c>
      <c r="BZ38" s="34">
        <f>$D38*'Timelines'!BX47</f>
      </c>
      <c r="CA38" s="34">
        <f>$D38*'Timelines'!BY47</f>
      </c>
      <c r="CB38" s="34">
        <f>$D38*'Timelines'!BZ47</f>
      </c>
      <c r="CC38" s="34">
        <f>$D38*'Timelines'!CA47</f>
      </c>
      <c r="CD38" s="34">
        <f>$D38*'Timelines'!CB47</f>
      </c>
      <c r="CE38" s="34">
        <f>$D38*'Timelines'!CC47</f>
      </c>
      <c r="CF38" s="34">
        <f>$D38*'Timelines'!CD47</f>
      </c>
      <c r="CG38" s="34">
        <f>$D38*'Timelines'!CE47</f>
      </c>
      <c r="CH38" s="34">
        <f>$D38*'Timelines'!CF47</f>
      </c>
      <c r="CI38" s="34">
        <f>$D38*'Timelines'!CG47</f>
      </c>
      <c r="CJ38" s="34">
        <f>$D38*'Timelines'!CH47</f>
      </c>
    </row>
    <row r="39" spans="1:88" x14ac:dyDescent="0.25">
      <c r="A39" t="s">
        <v>283</v>
      </c>
      <c r="B39" t="s">
        <v>253</v>
      </c>
      <c r="C39" t="s">
        <v>262</v>
      </c>
      <c r="D39" s="32">
        <v>0</v>
      </c>
      <c r="E39" s="32">
        <f>$D39*'Timelines'!C48</f>
      </c>
      <c r="F39" s="32">
        <f>$D39*'Timelines'!D48</f>
      </c>
      <c r="G39" s="32">
        <f>$D39*'Timelines'!E48</f>
      </c>
      <c r="H39" s="32">
        <f>$D39*'Timelines'!F48</f>
      </c>
      <c r="I39" s="32">
        <f>$D39*'Timelines'!G48</f>
      </c>
      <c r="J39" s="32">
        <f>$D39*'Timelines'!H48</f>
      </c>
      <c r="K39" s="32">
        <f>$D39*'Timelines'!I48</f>
      </c>
      <c r="L39" s="32">
        <f>$D39*'Timelines'!J48</f>
      </c>
      <c r="M39" s="32">
        <f>$D39*'Timelines'!K48</f>
      </c>
      <c r="N39" s="32">
        <f>$D39*'Timelines'!L48</f>
      </c>
      <c r="O39" s="32">
        <f>$D39*'Timelines'!M48</f>
      </c>
      <c r="P39" s="32">
        <f>$D39*'Timelines'!N48</f>
      </c>
      <c r="Q39" s="32">
        <f>$D39*'Timelines'!O48</f>
      </c>
      <c r="R39" s="32">
        <f>$D39*'Timelines'!P48</f>
      </c>
      <c r="S39" s="32">
        <f>$D39*'Timelines'!Q48</f>
      </c>
      <c r="T39" s="32">
        <f>$D39*'Timelines'!R48</f>
      </c>
      <c r="U39" s="32">
        <f>$D39*'Timelines'!S48</f>
      </c>
      <c r="V39" s="32">
        <f>$D39*'Timelines'!T48</f>
      </c>
      <c r="W39" s="32">
        <f>$D39*'Timelines'!U48</f>
      </c>
      <c r="X39" s="32">
        <f>$D39*'Timelines'!V48</f>
      </c>
      <c r="Y39" s="32">
        <f>$D39*'Timelines'!W48</f>
      </c>
      <c r="Z39" s="32">
        <f>$D39*'Timelines'!X48</f>
      </c>
      <c r="AA39" s="32">
        <f>$D39*'Timelines'!Y48</f>
      </c>
      <c r="AB39" s="32">
        <f>$D39*'Timelines'!Z48</f>
      </c>
      <c r="AC39" s="32">
        <f>$D39*'Timelines'!AA48</f>
      </c>
      <c r="AD39" s="32">
        <f>$D39*'Timelines'!AB48</f>
      </c>
      <c r="AE39" s="32">
        <f>$D39*'Timelines'!AC48</f>
      </c>
      <c r="AF39" s="32">
        <f>$D39*'Timelines'!AD48</f>
      </c>
      <c r="AG39" s="32">
        <f>$D39*'Timelines'!AE48</f>
      </c>
      <c r="AH39" s="32">
        <f>$D39*'Timelines'!AF48</f>
      </c>
      <c r="AI39" s="32">
        <f>$D39*'Timelines'!AG48</f>
      </c>
      <c r="AJ39" s="32">
        <f>$D39*'Timelines'!AH48</f>
      </c>
      <c r="AK39" s="32">
        <f>$D39*'Timelines'!AI48</f>
      </c>
      <c r="AL39" s="32">
        <f>$D39*'Timelines'!AJ48</f>
      </c>
      <c r="AM39" s="32">
        <f>$D39*'Timelines'!AK48</f>
      </c>
      <c r="AN39" s="32">
        <f>$D39*'Timelines'!AL48</f>
      </c>
      <c r="AO39" s="32">
        <f>$D39*'Timelines'!AM48</f>
      </c>
      <c r="AP39" s="32">
        <f>$D39*'Timelines'!AN48</f>
      </c>
      <c r="AQ39" s="32">
        <f>$D39*'Timelines'!AO48</f>
      </c>
      <c r="AR39" s="32">
        <f>$D39*'Timelines'!AP48</f>
      </c>
      <c r="AS39" s="32">
        <f>$D39*'Timelines'!AQ48</f>
      </c>
      <c r="AT39" s="32">
        <f>$D39*'Timelines'!AR48</f>
      </c>
      <c r="AU39" s="32">
        <f>$D39*'Timelines'!AS48</f>
      </c>
      <c r="AV39" s="32">
        <f>$D39*'Timelines'!AT48</f>
      </c>
      <c r="AW39" s="32">
        <f>$D39*'Timelines'!AU48</f>
      </c>
      <c r="AX39" s="32">
        <f>$D39*'Timelines'!AV48</f>
      </c>
      <c r="AY39" s="32">
        <f>$D39*'Timelines'!AW48</f>
      </c>
      <c r="AZ39" s="32">
        <f>$D39*'Timelines'!AX48</f>
      </c>
      <c r="BA39" s="32">
        <f>$D39*'Timelines'!AY48</f>
      </c>
      <c r="BB39" s="32">
        <f>$D39*'Timelines'!AZ48</f>
      </c>
      <c r="BC39" s="32">
        <f>$D39*'Timelines'!BA48</f>
      </c>
      <c r="BD39" s="32">
        <f>$D39*'Timelines'!BB48</f>
      </c>
      <c r="BE39" s="32">
        <f>$D39*'Timelines'!BC48</f>
      </c>
      <c r="BF39" s="32">
        <f>$D39*'Timelines'!BD48</f>
      </c>
      <c r="BG39" s="32">
        <f>$D39*'Timelines'!BE48</f>
      </c>
      <c r="BH39" s="32">
        <f>$D39*'Timelines'!BF48</f>
      </c>
      <c r="BI39" s="32">
        <f>$D39*'Timelines'!BG48</f>
      </c>
      <c r="BJ39" s="32">
        <f>$D39*'Timelines'!BH48</f>
      </c>
      <c r="BK39" s="32">
        <f>$D39*'Timelines'!BI48</f>
      </c>
      <c r="BL39" s="32">
        <f>$D39*'Timelines'!BJ48</f>
      </c>
      <c r="BM39" s="32">
        <f>$D39*'Timelines'!BK48</f>
      </c>
      <c r="BN39" s="32">
        <f>$D39*'Timelines'!BL48</f>
      </c>
      <c r="BO39" s="32">
        <f>$D39*'Timelines'!BM48</f>
      </c>
      <c r="BP39" s="32">
        <f>$D39*'Timelines'!BN48</f>
      </c>
      <c r="BQ39" s="32">
        <f>$D39*'Timelines'!BO48</f>
      </c>
      <c r="BR39" s="32">
        <f>$D39*'Timelines'!BP48</f>
      </c>
      <c r="BS39" s="32">
        <f>$D39*'Timelines'!BQ48</f>
      </c>
      <c r="BT39" s="32">
        <f>$D39*'Timelines'!BR48</f>
      </c>
      <c r="BU39" s="32">
        <f>$D39*'Timelines'!BS48</f>
      </c>
      <c r="BV39" s="32">
        <f>$D39*'Timelines'!BT48</f>
      </c>
      <c r="BW39" s="32">
        <f>$D39*'Timelines'!BU48</f>
      </c>
      <c r="BX39" s="32">
        <f>$D39*'Timelines'!BV48</f>
      </c>
      <c r="BY39" s="32">
        <f>$D39*'Timelines'!BW48</f>
      </c>
      <c r="BZ39" s="32">
        <f>$D39*'Timelines'!BX48</f>
      </c>
      <c r="CA39" s="32">
        <f>$D39*'Timelines'!BY48</f>
      </c>
      <c r="CB39" s="32">
        <f>$D39*'Timelines'!BZ48</f>
      </c>
      <c r="CC39" s="32">
        <f>$D39*'Timelines'!CA48</f>
      </c>
      <c r="CD39" s="32">
        <f>$D39*'Timelines'!CB48</f>
      </c>
      <c r="CE39" s="32">
        <f>$D39*'Timelines'!CC48</f>
      </c>
      <c r="CF39" s="32">
        <f>$D39*'Timelines'!CD48</f>
      </c>
      <c r="CG39" s="32">
        <f>$D39*'Timelines'!CE48</f>
      </c>
      <c r="CH39" s="32">
        <f>$D39*'Timelines'!CF48</f>
      </c>
      <c r="CI39" s="32">
        <f>$D39*'Timelines'!CG48</f>
      </c>
      <c r="CJ39" s="32">
        <f>$D39*'Timelines'!CH48</f>
      </c>
    </row>
    <row r="40" spans="1:88" s="35" customFormat="1" x14ac:dyDescent="0.25">
      <c r="A40" s="35" t="s">
        <v>283</v>
      </c>
      <c r="B40" s="35" t="s">
        <v>73</v>
      </c>
      <c r="C40" s="35" t="s">
        <v>264</v>
      </c>
      <c r="D40" s="36">
        <f>SUM(E40:CJ40)</f>
      </c>
      <c r="E40" s="36">
        <f>SUM(E31:E39)</f>
      </c>
      <c r="F40" s="36">
        <f>SUM(F31:F39)</f>
      </c>
      <c r="G40" s="36">
        <f>SUM(G31:G39)</f>
      </c>
      <c r="H40" s="36">
        <f>SUM(H31:H39)</f>
      </c>
      <c r="I40" s="36">
        <f>SUM(I31:I39)</f>
      </c>
      <c r="J40" s="36">
        <f>SUM(J31:J39)</f>
      </c>
      <c r="K40" s="36">
        <f>SUM(K31:K39)</f>
      </c>
      <c r="L40" s="36">
        <f>SUM(L31:L39)</f>
      </c>
      <c r="M40" s="36">
        <f>SUM(M31:M39)</f>
      </c>
      <c r="N40" s="36">
        <f>SUM(N31:N39)</f>
      </c>
      <c r="O40" s="36">
        <f>SUM(O31:O39)</f>
      </c>
      <c r="P40" s="36">
        <f>SUM(P31:P39)</f>
      </c>
      <c r="Q40" s="36">
        <f>SUM(Q31:Q39)</f>
      </c>
      <c r="R40" s="36">
        <f>SUM(R31:R39)</f>
      </c>
      <c r="S40" s="36">
        <f>SUM(S31:S39)</f>
      </c>
      <c r="T40" s="36">
        <f>SUM(T31:T39)</f>
      </c>
      <c r="U40" s="36">
        <f>SUM(U31:U39)</f>
      </c>
      <c r="V40" s="36">
        <f>SUM(V31:V39)</f>
      </c>
      <c r="W40" s="36">
        <f>SUM(W31:W39)</f>
      </c>
      <c r="X40" s="36">
        <f>SUM(X31:X39)</f>
      </c>
      <c r="Y40" s="36">
        <f>SUM(Y31:Y39)</f>
      </c>
      <c r="Z40" s="36">
        <f>SUM(Z31:Z39)</f>
      </c>
      <c r="AA40" s="36">
        <f>SUM(AA31:AA39)</f>
      </c>
      <c r="AB40" s="36">
        <f>SUM(AB31:AB39)</f>
      </c>
      <c r="AC40" s="36">
        <f>SUM(AC31:AC39)</f>
      </c>
      <c r="AD40" s="36">
        <f>SUM(AD31:AD39)</f>
      </c>
      <c r="AE40" s="36">
        <f>SUM(AE31:AE39)</f>
      </c>
      <c r="AF40" s="36">
        <f>SUM(AF31:AF39)</f>
      </c>
      <c r="AG40" s="36">
        <f>SUM(AG31:AG39)</f>
      </c>
      <c r="AH40" s="36">
        <f>SUM(AH31:AH39)</f>
      </c>
      <c r="AI40" s="36">
        <f>SUM(AI31:AI39)</f>
      </c>
      <c r="AJ40" s="36">
        <f>SUM(AJ31:AJ39)</f>
      </c>
      <c r="AK40" s="36">
        <f>SUM(AK31:AK39)</f>
      </c>
      <c r="AL40" s="36">
        <f>SUM(AL31:AL39)</f>
      </c>
      <c r="AM40" s="36">
        <f>SUM(AM31:AM39)</f>
      </c>
      <c r="AN40" s="36">
        <f>SUM(AN31:AN39)</f>
      </c>
      <c r="AO40" s="36">
        <f>SUM(AO31:AO39)</f>
      </c>
      <c r="AP40" s="36">
        <f>SUM(AP31:AP39)</f>
      </c>
      <c r="AQ40" s="36">
        <f>SUM(AQ31:AQ39)</f>
      </c>
      <c r="AR40" s="36">
        <f>SUM(AR31:AR39)</f>
      </c>
      <c r="AS40" s="36">
        <f>SUM(AS31:AS39)</f>
      </c>
      <c r="AT40" s="36">
        <f>SUM(AT31:AT39)</f>
      </c>
      <c r="AU40" s="36">
        <f>SUM(AU31:AU39)</f>
      </c>
      <c r="AV40" s="36">
        <f>SUM(AV31:AV39)</f>
      </c>
      <c r="AW40" s="36">
        <f>SUM(AW31:AW39)</f>
      </c>
      <c r="AX40" s="36">
        <f>SUM(AX31:AX39)</f>
      </c>
      <c r="AY40" s="36">
        <f>SUM(AY31:AY39)</f>
      </c>
      <c r="AZ40" s="36">
        <f>SUM(AZ31:AZ39)</f>
      </c>
      <c r="BA40" s="36">
        <f>SUM(BA31:BA39)</f>
      </c>
      <c r="BB40" s="36">
        <f>SUM(BB31:BB39)</f>
      </c>
      <c r="BC40" s="36">
        <f>SUM(BC31:BC39)</f>
      </c>
      <c r="BD40" s="36">
        <f>SUM(BD31:BD39)</f>
      </c>
      <c r="BE40" s="36">
        <f>SUM(BE31:BE39)</f>
      </c>
      <c r="BF40" s="36">
        <f>SUM(BF31:BF39)</f>
      </c>
      <c r="BG40" s="36">
        <f>SUM(BG31:BG39)</f>
      </c>
      <c r="BH40" s="36">
        <f>SUM(BH31:BH39)</f>
      </c>
      <c r="BI40" s="36">
        <f>SUM(BI31:BI39)</f>
      </c>
      <c r="BJ40" s="36">
        <f>SUM(BJ31:BJ39)</f>
      </c>
      <c r="BK40" s="36">
        <f>SUM(BK31:BK39)</f>
      </c>
      <c r="BL40" s="36">
        <f>SUM(BL31:BL39)</f>
      </c>
      <c r="BM40" s="36">
        <f>SUM(BM31:BM39)</f>
      </c>
      <c r="BN40" s="36">
        <f>SUM(BN31:BN39)</f>
      </c>
      <c r="BO40" s="36">
        <f>SUM(BO31:BO39)</f>
      </c>
      <c r="BP40" s="36">
        <f>SUM(BP31:BP39)</f>
      </c>
      <c r="BQ40" s="36">
        <f>SUM(BQ31:BQ39)</f>
      </c>
      <c r="BR40" s="36">
        <f>SUM(BR31:BR39)</f>
      </c>
      <c r="BS40" s="36">
        <f>SUM(BS31:BS39)</f>
      </c>
      <c r="BT40" s="36">
        <f>SUM(BT31:BT39)</f>
      </c>
      <c r="BU40" s="36">
        <f>SUM(BU31:BU39)</f>
      </c>
      <c r="BV40" s="36">
        <f>SUM(BV31:BV39)</f>
      </c>
      <c r="BW40" s="36">
        <f>SUM(BW31:BW39)</f>
      </c>
      <c r="BX40" s="36">
        <f>SUM(BX31:BX39)</f>
      </c>
      <c r="BY40" s="36">
        <f>SUM(BY31:BY39)</f>
      </c>
      <c r="BZ40" s="36">
        <f>SUM(BZ31:BZ39)</f>
      </c>
      <c r="CA40" s="36">
        <f>SUM(CA31:CA39)</f>
      </c>
      <c r="CB40" s="36">
        <f>SUM(CB31:CB39)</f>
      </c>
      <c r="CC40" s="36">
        <f>SUM(CC31:CC39)</f>
      </c>
      <c r="CD40" s="36">
        <f>SUM(CD31:CD39)</f>
      </c>
      <c r="CE40" s="36">
        <f>SUM(CE31:CE39)</f>
      </c>
      <c r="CF40" s="36">
        <f>SUM(CF31:CF39)</f>
      </c>
      <c r="CG40" s="36">
        <f>SUM(CG31:CG39)</f>
      </c>
      <c r="CH40" s="36">
        <f>SUM(CH31:CH39)</f>
      </c>
      <c r="CI40" s="36">
        <f>SUM(CI31:CI39)</f>
      </c>
      <c r="CJ40" s="36">
        <f>SUM(CJ31:CJ39)</f>
      </c>
    </row>
    <row r="41" spans="1:88" x14ac:dyDescent="0.25">
      <c r="A41" t="s">
        <v>283</v>
      </c>
      <c r="B41" t="s">
        <v>266</v>
      </c>
      <c r="C41" t="s">
        <v>267</v>
      </c>
      <c r="D41" s="32">
        <v>0</v>
      </c>
      <c r="E41" s="32">
        <f>$D41*'Timelines'!C49</f>
      </c>
      <c r="F41" s="32">
        <f>$D41*'Timelines'!D49</f>
      </c>
      <c r="G41" s="32">
        <f>$D41*'Timelines'!E49</f>
      </c>
      <c r="H41" s="32">
        <f>$D41*'Timelines'!F49</f>
      </c>
      <c r="I41" s="32">
        <f>$D41*'Timelines'!G49</f>
      </c>
      <c r="J41" s="32">
        <f>$D41*'Timelines'!H49</f>
      </c>
      <c r="K41" s="32">
        <f>$D41*'Timelines'!I49</f>
      </c>
      <c r="L41" s="32">
        <f>$D41*'Timelines'!J49</f>
      </c>
      <c r="M41" s="32">
        <f>$D41*'Timelines'!K49</f>
      </c>
      <c r="N41" s="32">
        <f>$D41*'Timelines'!L49</f>
      </c>
      <c r="O41" s="32">
        <f>$D41*'Timelines'!M49</f>
      </c>
      <c r="P41" s="32">
        <f>$D41*'Timelines'!N49</f>
      </c>
      <c r="Q41" s="32">
        <f>$D41*'Timelines'!O49</f>
      </c>
      <c r="R41" s="32">
        <f>$D41*'Timelines'!P49</f>
      </c>
      <c r="S41" s="32">
        <f>$D41*'Timelines'!Q49</f>
      </c>
      <c r="T41" s="32">
        <f>$D41*'Timelines'!R49</f>
      </c>
      <c r="U41" s="32">
        <f>$D41*'Timelines'!S49</f>
      </c>
      <c r="V41" s="32">
        <f>$D41*'Timelines'!T49</f>
      </c>
      <c r="W41" s="32">
        <f>$D41*'Timelines'!U49</f>
      </c>
      <c r="X41" s="32">
        <f>$D41*'Timelines'!V49</f>
      </c>
      <c r="Y41" s="32">
        <f>$D41*'Timelines'!W49</f>
      </c>
      <c r="Z41" s="32">
        <f>$D41*'Timelines'!X49</f>
      </c>
      <c r="AA41" s="32">
        <f>$D41*'Timelines'!Y49</f>
      </c>
      <c r="AB41" s="32">
        <f>$D41*'Timelines'!Z49</f>
      </c>
      <c r="AC41" s="32">
        <f>$D41*'Timelines'!AA49</f>
      </c>
      <c r="AD41" s="32">
        <f>$D41*'Timelines'!AB49</f>
      </c>
      <c r="AE41" s="32">
        <f>$D41*'Timelines'!AC49</f>
      </c>
      <c r="AF41" s="32">
        <f>$D41*'Timelines'!AD49</f>
      </c>
      <c r="AG41" s="32">
        <f>$D41*'Timelines'!AE49</f>
      </c>
      <c r="AH41" s="32">
        <f>$D41*'Timelines'!AF49</f>
      </c>
      <c r="AI41" s="32">
        <f>$D41*'Timelines'!AG49</f>
      </c>
      <c r="AJ41" s="32">
        <f>$D41*'Timelines'!AH49</f>
      </c>
      <c r="AK41" s="32">
        <f>$D41*'Timelines'!AI49</f>
      </c>
      <c r="AL41" s="32">
        <f>$D41*'Timelines'!AJ49</f>
      </c>
      <c r="AM41" s="32">
        <f>$D41*'Timelines'!AK49</f>
      </c>
      <c r="AN41" s="32">
        <f>$D41*'Timelines'!AL49</f>
      </c>
      <c r="AO41" s="32">
        <f>$D41*'Timelines'!AM49</f>
      </c>
      <c r="AP41" s="32">
        <f>$D41*'Timelines'!AN49</f>
      </c>
      <c r="AQ41" s="32">
        <f>$D41*'Timelines'!AO49</f>
      </c>
      <c r="AR41" s="32">
        <f>$D41*'Timelines'!AP49</f>
      </c>
      <c r="AS41" s="32">
        <f>$D41*'Timelines'!AQ49</f>
      </c>
      <c r="AT41" s="32">
        <f>$D41*'Timelines'!AR49</f>
      </c>
      <c r="AU41" s="32">
        <f>$D41*'Timelines'!AS49</f>
      </c>
      <c r="AV41" s="32">
        <f>$D41*'Timelines'!AT49</f>
      </c>
      <c r="AW41" s="32">
        <f>$D41*'Timelines'!AU49</f>
      </c>
      <c r="AX41" s="32">
        <f>$D41*'Timelines'!AV49</f>
      </c>
      <c r="AY41" s="32">
        <f>$D41*'Timelines'!AW49</f>
      </c>
      <c r="AZ41" s="32">
        <f>$D41*'Timelines'!AX49</f>
      </c>
      <c r="BA41" s="32">
        <f>$D41*'Timelines'!AY49</f>
      </c>
      <c r="BB41" s="32">
        <f>$D41*'Timelines'!AZ49</f>
      </c>
      <c r="BC41" s="32">
        <f>$D41*'Timelines'!BA49</f>
      </c>
      <c r="BD41" s="32">
        <f>$D41*'Timelines'!BB49</f>
      </c>
      <c r="BE41" s="32">
        <f>$D41*'Timelines'!BC49</f>
      </c>
      <c r="BF41" s="32">
        <f>$D41*'Timelines'!BD49</f>
      </c>
      <c r="BG41" s="32">
        <f>$D41*'Timelines'!BE49</f>
      </c>
      <c r="BH41" s="32">
        <f>$D41*'Timelines'!BF49</f>
      </c>
      <c r="BI41" s="32">
        <f>$D41*'Timelines'!BG49</f>
      </c>
      <c r="BJ41" s="32">
        <f>$D41*'Timelines'!BH49</f>
      </c>
      <c r="BK41" s="32">
        <f>$D41*'Timelines'!BI49</f>
      </c>
      <c r="BL41" s="32">
        <f>$D41*'Timelines'!BJ49</f>
      </c>
      <c r="BM41" s="32">
        <f>$D41*'Timelines'!BK49</f>
      </c>
      <c r="BN41" s="32">
        <f>$D41*'Timelines'!BL49</f>
      </c>
      <c r="BO41" s="32">
        <f>$D41*'Timelines'!BM49</f>
      </c>
      <c r="BP41" s="32">
        <f>$D41*'Timelines'!BN49</f>
      </c>
      <c r="BQ41" s="32">
        <f>$D41*'Timelines'!BO49</f>
      </c>
      <c r="BR41" s="32">
        <f>$D41*'Timelines'!BP49</f>
      </c>
      <c r="BS41" s="32">
        <f>$D41*'Timelines'!BQ49</f>
      </c>
      <c r="BT41" s="32">
        <f>$D41*'Timelines'!BR49</f>
      </c>
      <c r="BU41" s="32">
        <f>$D41*'Timelines'!BS49</f>
      </c>
      <c r="BV41" s="32">
        <f>$D41*'Timelines'!BT49</f>
      </c>
      <c r="BW41" s="32">
        <f>$D41*'Timelines'!BU49</f>
      </c>
      <c r="BX41" s="32">
        <f>$D41*'Timelines'!BV49</f>
      </c>
      <c r="BY41" s="32">
        <f>$D41*'Timelines'!BW49</f>
      </c>
      <c r="BZ41" s="32">
        <f>$D41*'Timelines'!BX49</f>
      </c>
      <c r="CA41" s="32">
        <f>$D41*'Timelines'!BY49</f>
      </c>
      <c r="CB41" s="32">
        <f>$D41*'Timelines'!BZ49</f>
      </c>
      <c r="CC41" s="32">
        <f>$D41*'Timelines'!CA49</f>
      </c>
      <c r="CD41" s="32">
        <f>$D41*'Timelines'!CB49</f>
      </c>
      <c r="CE41" s="32">
        <f>$D41*'Timelines'!CC49</f>
      </c>
      <c r="CF41" s="32">
        <f>$D41*'Timelines'!CD49</f>
      </c>
      <c r="CG41" s="32">
        <f>$D41*'Timelines'!CE49</f>
      </c>
      <c r="CH41" s="32">
        <f>$D41*'Timelines'!CF49</f>
      </c>
      <c r="CI41" s="32">
        <f>$D41*'Timelines'!CG49</f>
      </c>
      <c r="CJ41" s="32">
        <f>$D41*'Timelines'!CH49</f>
      </c>
    </row>
    <row r="42" spans="1:88" s="33" customFormat="1" x14ac:dyDescent="0.25">
      <c r="A42" s="33" t="s">
        <v>283</v>
      </c>
      <c r="B42" s="33" t="s">
        <v>266</v>
      </c>
      <c r="C42" s="33" t="s">
        <v>268</v>
      </c>
      <c r="D42" s="34">
        <v>0</v>
      </c>
      <c r="E42" s="34">
        <f>$D42*'Timelines'!C50</f>
      </c>
      <c r="F42" s="34">
        <f>$D42*'Timelines'!D50</f>
      </c>
      <c r="G42" s="34">
        <f>$D42*'Timelines'!E50</f>
      </c>
      <c r="H42" s="34">
        <f>$D42*'Timelines'!F50</f>
      </c>
      <c r="I42" s="34">
        <f>$D42*'Timelines'!G50</f>
      </c>
      <c r="J42" s="34">
        <f>$D42*'Timelines'!H50</f>
      </c>
      <c r="K42" s="34">
        <f>$D42*'Timelines'!I50</f>
      </c>
      <c r="L42" s="34">
        <f>$D42*'Timelines'!J50</f>
      </c>
      <c r="M42" s="34">
        <f>$D42*'Timelines'!K50</f>
      </c>
      <c r="N42" s="34">
        <f>$D42*'Timelines'!L50</f>
      </c>
      <c r="O42" s="34">
        <f>$D42*'Timelines'!M50</f>
      </c>
      <c r="P42" s="34">
        <f>$D42*'Timelines'!N50</f>
      </c>
      <c r="Q42" s="34">
        <f>$D42*'Timelines'!O50</f>
      </c>
      <c r="R42" s="34">
        <f>$D42*'Timelines'!P50</f>
      </c>
      <c r="S42" s="34">
        <f>$D42*'Timelines'!Q50</f>
      </c>
      <c r="T42" s="34">
        <f>$D42*'Timelines'!R50</f>
      </c>
      <c r="U42" s="34">
        <f>$D42*'Timelines'!S50</f>
      </c>
      <c r="V42" s="34">
        <f>$D42*'Timelines'!T50</f>
      </c>
      <c r="W42" s="34">
        <f>$D42*'Timelines'!U50</f>
      </c>
      <c r="X42" s="34">
        <f>$D42*'Timelines'!V50</f>
      </c>
      <c r="Y42" s="34">
        <f>$D42*'Timelines'!W50</f>
      </c>
      <c r="Z42" s="34">
        <f>$D42*'Timelines'!X50</f>
      </c>
      <c r="AA42" s="34">
        <f>$D42*'Timelines'!Y50</f>
      </c>
      <c r="AB42" s="34">
        <f>$D42*'Timelines'!Z50</f>
      </c>
      <c r="AC42" s="34">
        <f>$D42*'Timelines'!AA50</f>
      </c>
      <c r="AD42" s="34">
        <f>$D42*'Timelines'!AB50</f>
      </c>
      <c r="AE42" s="34">
        <f>$D42*'Timelines'!AC50</f>
      </c>
      <c r="AF42" s="34">
        <f>$D42*'Timelines'!AD50</f>
      </c>
      <c r="AG42" s="34">
        <f>$D42*'Timelines'!AE50</f>
      </c>
      <c r="AH42" s="34">
        <f>$D42*'Timelines'!AF50</f>
      </c>
      <c r="AI42" s="34">
        <f>$D42*'Timelines'!AG50</f>
      </c>
      <c r="AJ42" s="34">
        <f>$D42*'Timelines'!AH50</f>
      </c>
      <c r="AK42" s="34">
        <f>$D42*'Timelines'!AI50</f>
      </c>
      <c r="AL42" s="34">
        <f>$D42*'Timelines'!AJ50</f>
      </c>
      <c r="AM42" s="34">
        <f>$D42*'Timelines'!AK50</f>
      </c>
      <c r="AN42" s="34">
        <f>$D42*'Timelines'!AL50</f>
      </c>
      <c r="AO42" s="34">
        <f>$D42*'Timelines'!AM50</f>
      </c>
      <c r="AP42" s="34">
        <f>$D42*'Timelines'!AN50</f>
      </c>
      <c r="AQ42" s="34">
        <f>$D42*'Timelines'!AO50</f>
      </c>
      <c r="AR42" s="34">
        <f>$D42*'Timelines'!AP50</f>
      </c>
      <c r="AS42" s="34">
        <f>$D42*'Timelines'!AQ50</f>
      </c>
      <c r="AT42" s="34">
        <f>$D42*'Timelines'!AR50</f>
      </c>
      <c r="AU42" s="34">
        <f>$D42*'Timelines'!AS50</f>
      </c>
      <c r="AV42" s="34">
        <f>$D42*'Timelines'!AT50</f>
      </c>
      <c r="AW42" s="34">
        <f>$D42*'Timelines'!AU50</f>
      </c>
      <c r="AX42" s="34">
        <f>$D42*'Timelines'!AV50</f>
      </c>
      <c r="AY42" s="34">
        <f>$D42*'Timelines'!AW50</f>
      </c>
      <c r="AZ42" s="34">
        <f>$D42*'Timelines'!AX50</f>
      </c>
      <c r="BA42" s="34">
        <f>$D42*'Timelines'!AY50</f>
      </c>
      <c r="BB42" s="34">
        <f>$D42*'Timelines'!AZ50</f>
      </c>
      <c r="BC42" s="34">
        <f>$D42*'Timelines'!BA50</f>
      </c>
      <c r="BD42" s="34">
        <f>$D42*'Timelines'!BB50</f>
      </c>
      <c r="BE42" s="34">
        <f>$D42*'Timelines'!BC50</f>
      </c>
      <c r="BF42" s="34">
        <f>$D42*'Timelines'!BD50</f>
      </c>
      <c r="BG42" s="34">
        <f>$D42*'Timelines'!BE50</f>
      </c>
      <c r="BH42" s="34">
        <f>$D42*'Timelines'!BF50</f>
      </c>
      <c r="BI42" s="34">
        <f>$D42*'Timelines'!BG50</f>
      </c>
      <c r="BJ42" s="34">
        <f>$D42*'Timelines'!BH50</f>
      </c>
      <c r="BK42" s="34">
        <f>$D42*'Timelines'!BI50</f>
      </c>
      <c r="BL42" s="34">
        <f>$D42*'Timelines'!BJ50</f>
      </c>
      <c r="BM42" s="34">
        <f>$D42*'Timelines'!BK50</f>
      </c>
      <c r="BN42" s="34">
        <f>$D42*'Timelines'!BL50</f>
      </c>
      <c r="BO42" s="34">
        <f>$D42*'Timelines'!BM50</f>
      </c>
      <c r="BP42" s="34">
        <f>$D42*'Timelines'!BN50</f>
      </c>
      <c r="BQ42" s="34">
        <f>$D42*'Timelines'!BO50</f>
      </c>
      <c r="BR42" s="34">
        <f>$D42*'Timelines'!BP50</f>
      </c>
      <c r="BS42" s="34">
        <f>$D42*'Timelines'!BQ50</f>
      </c>
      <c r="BT42" s="34">
        <f>$D42*'Timelines'!BR50</f>
      </c>
      <c r="BU42" s="34">
        <f>$D42*'Timelines'!BS50</f>
      </c>
      <c r="BV42" s="34">
        <f>$D42*'Timelines'!BT50</f>
      </c>
      <c r="BW42" s="34">
        <f>$D42*'Timelines'!BU50</f>
      </c>
      <c r="BX42" s="34">
        <f>$D42*'Timelines'!BV50</f>
      </c>
      <c r="BY42" s="34">
        <f>$D42*'Timelines'!BW50</f>
      </c>
      <c r="BZ42" s="34">
        <f>$D42*'Timelines'!BX50</f>
      </c>
      <c r="CA42" s="34">
        <f>$D42*'Timelines'!BY50</f>
      </c>
      <c r="CB42" s="34">
        <f>$D42*'Timelines'!BZ50</f>
      </c>
      <c r="CC42" s="34">
        <f>$D42*'Timelines'!CA50</f>
      </c>
      <c r="CD42" s="34">
        <f>$D42*'Timelines'!CB50</f>
      </c>
      <c r="CE42" s="34">
        <f>$D42*'Timelines'!CC50</f>
      </c>
      <c r="CF42" s="34">
        <f>$D42*'Timelines'!CD50</f>
      </c>
      <c r="CG42" s="34">
        <f>$D42*'Timelines'!CE50</f>
      </c>
      <c r="CH42" s="34">
        <f>$D42*'Timelines'!CF50</f>
      </c>
      <c r="CI42" s="34">
        <f>$D42*'Timelines'!CG50</f>
      </c>
      <c r="CJ42" s="34">
        <f>$D42*'Timelines'!CH50</f>
      </c>
    </row>
    <row r="43" spans="1:88" x14ac:dyDescent="0.25">
      <c r="A43" t="s">
        <v>283</v>
      </c>
      <c r="B43" t="s">
        <v>266</v>
      </c>
      <c r="C43" t="s">
        <v>269</v>
      </c>
      <c r="D43" s="32">
        <v>0</v>
      </c>
      <c r="E43" s="32">
        <f>$D43*'Timelines'!C51</f>
      </c>
      <c r="F43" s="32">
        <f>$D43*'Timelines'!D51</f>
      </c>
      <c r="G43" s="32">
        <f>$D43*'Timelines'!E51</f>
      </c>
      <c r="H43" s="32">
        <f>$D43*'Timelines'!F51</f>
      </c>
      <c r="I43" s="32">
        <f>$D43*'Timelines'!G51</f>
      </c>
      <c r="J43" s="32">
        <f>$D43*'Timelines'!H51</f>
      </c>
      <c r="K43" s="32">
        <f>$D43*'Timelines'!I51</f>
      </c>
      <c r="L43" s="32">
        <f>$D43*'Timelines'!J51</f>
      </c>
      <c r="M43" s="32">
        <f>$D43*'Timelines'!K51</f>
      </c>
      <c r="N43" s="32">
        <f>$D43*'Timelines'!L51</f>
      </c>
      <c r="O43" s="32">
        <f>$D43*'Timelines'!M51</f>
      </c>
      <c r="P43" s="32">
        <f>$D43*'Timelines'!N51</f>
      </c>
      <c r="Q43" s="32">
        <f>$D43*'Timelines'!O51</f>
      </c>
      <c r="R43" s="32">
        <f>$D43*'Timelines'!P51</f>
      </c>
      <c r="S43" s="32">
        <f>$D43*'Timelines'!Q51</f>
      </c>
      <c r="T43" s="32">
        <f>$D43*'Timelines'!R51</f>
      </c>
      <c r="U43" s="32">
        <f>$D43*'Timelines'!S51</f>
      </c>
      <c r="V43" s="32">
        <f>$D43*'Timelines'!T51</f>
      </c>
      <c r="W43" s="32">
        <f>$D43*'Timelines'!U51</f>
      </c>
      <c r="X43" s="32">
        <f>$D43*'Timelines'!V51</f>
      </c>
      <c r="Y43" s="32">
        <f>$D43*'Timelines'!W51</f>
      </c>
      <c r="Z43" s="32">
        <f>$D43*'Timelines'!X51</f>
      </c>
      <c r="AA43" s="32">
        <f>$D43*'Timelines'!Y51</f>
      </c>
      <c r="AB43" s="32">
        <f>$D43*'Timelines'!Z51</f>
      </c>
      <c r="AC43" s="32">
        <f>$D43*'Timelines'!AA51</f>
      </c>
      <c r="AD43" s="32">
        <f>$D43*'Timelines'!AB51</f>
      </c>
      <c r="AE43" s="32">
        <f>$D43*'Timelines'!AC51</f>
      </c>
      <c r="AF43" s="32">
        <f>$D43*'Timelines'!AD51</f>
      </c>
      <c r="AG43" s="32">
        <f>$D43*'Timelines'!AE51</f>
      </c>
      <c r="AH43" s="32">
        <f>$D43*'Timelines'!AF51</f>
      </c>
      <c r="AI43" s="32">
        <f>$D43*'Timelines'!AG51</f>
      </c>
      <c r="AJ43" s="32">
        <f>$D43*'Timelines'!AH51</f>
      </c>
      <c r="AK43" s="32">
        <f>$D43*'Timelines'!AI51</f>
      </c>
      <c r="AL43" s="32">
        <f>$D43*'Timelines'!AJ51</f>
      </c>
      <c r="AM43" s="32">
        <f>$D43*'Timelines'!AK51</f>
      </c>
      <c r="AN43" s="32">
        <f>$D43*'Timelines'!AL51</f>
      </c>
      <c r="AO43" s="32">
        <f>$D43*'Timelines'!AM51</f>
      </c>
      <c r="AP43" s="32">
        <f>$D43*'Timelines'!AN51</f>
      </c>
      <c r="AQ43" s="32">
        <f>$D43*'Timelines'!AO51</f>
      </c>
      <c r="AR43" s="32">
        <f>$D43*'Timelines'!AP51</f>
      </c>
      <c r="AS43" s="32">
        <f>$D43*'Timelines'!AQ51</f>
      </c>
      <c r="AT43" s="32">
        <f>$D43*'Timelines'!AR51</f>
      </c>
      <c r="AU43" s="32">
        <f>$D43*'Timelines'!AS51</f>
      </c>
      <c r="AV43" s="32">
        <f>$D43*'Timelines'!AT51</f>
      </c>
      <c r="AW43" s="32">
        <f>$D43*'Timelines'!AU51</f>
      </c>
      <c r="AX43" s="32">
        <f>$D43*'Timelines'!AV51</f>
      </c>
      <c r="AY43" s="32">
        <f>$D43*'Timelines'!AW51</f>
      </c>
      <c r="AZ43" s="32">
        <f>$D43*'Timelines'!AX51</f>
      </c>
      <c r="BA43" s="32">
        <f>$D43*'Timelines'!AY51</f>
      </c>
      <c r="BB43" s="32">
        <f>$D43*'Timelines'!AZ51</f>
      </c>
      <c r="BC43" s="32">
        <f>$D43*'Timelines'!BA51</f>
      </c>
      <c r="BD43" s="32">
        <f>$D43*'Timelines'!BB51</f>
      </c>
      <c r="BE43" s="32">
        <f>$D43*'Timelines'!BC51</f>
      </c>
      <c r="BF43" s="32">
        <f>$D43*'Timelines'!BD51</f>
      </c>
      <c r="BG43" s="32">
        <f>$D43*'Timelines'!BE51</f>
      </c>
      <c r="BH43" s="32">
        <f>$D43*'Timelines'!BF51</f>
      </c>
      <c r="BI43" s="32">
        <f>$D43*'Timelines'!BG51</f>
      </c>
      <c r="BJ43" s="32">
        <f>$D43*'Timelines'!BH51</f>
      </c>
      <c r="BK43" s="32">
        <f>$D43*'Timelines'!BI51</f>
      </c>
      <c r="BL43" s="32">
        <f>$D43*'Timelines'!BJ51</f>
      </c>
      <c r="BM43" s="32">
        <f>$D43*'Timelines'!BK51</f>
      </c>
      <c r="BN43" s="32">
        <f>$D43*'Timelines'!BL51</f>
      </c>
      <c r="BO43" s="32">
        <f>$D43*'Timelines'!BM51</f>
      </c>
      <c r="BP43" s="32">
        <f>$D43*'Timelines'!BN51</f>
      </c>
      <c r="BQ43" s="32">
        <f>$D43*'Timelines'!BO51</f>
      </c>
      <c r="BR43" s="32">
        <f>$D43*'Timelines'!BP51</f>
      </c>
      <c r="BS43" s="32">
        <f>$D43*'Timelines'!BQ51</f>
      </c>
      <c r="BT43" s="32">
        <f>$D43*'Timelines'!BR51</f>
      </c>
      <c r="BU43" s="32">
        <f>$D43*'Timelines'!BS51</f>
      </c>
      <c r="BV43" s="32">
        <f>$D43*'Timelines'!BT51</f>
      </c>
      <c r="BW43" s="32">
        <f>$D43*'Timelines'!BU51</f>
      </c>
      <c r="BX43" s="32">
        <f>$D43*'Timelines'!BV51</f>
      </c>
      <c r="BY43" s="32">
        <f>$D43*'Timelines'!BW51</f>
      </c>
      <c r="BZ43" s="32">
        <f>$D43*'Timelines'!BX51</f>
      </c>
      <c r="CA43" s="32">
        <f>$D43*'Timelines'!BY51</f>
      </c>
      <c r="CB43" s="32">
        <f>$D43*'Timelines'!BZ51</f>
      </c>
      <c r="CC43" s="32">
        <f>$D43*'Timelines'!CA51</f>
      </c>
      <c r="CD43" s="32">
        <f>$D43*'Timelines'!CB51</f>
      </c>
      <c r="CE43" s="32">
        <f>$D43*'Timelines'!CC51</f>
      </c>
      <c r="CF43" s="32">
        <f>$D43*'Timelines'!CD51</f>
      </c>
      <c r="CG43" s="32">
        <f>$D43*'Timelines'!CE51</f>
      </c>
      <c r="CH43" s="32">
        <f>$D43*'Timelines'!CF51</f>
      </c>
      <c r="CI43" s="32">
        <f>$D43*'Timelines'!CG51</f>
      </c>
      <c r="CJ43" s="32">
        <f>$D43*'Timelines'!CH51</f>
      </c>
    </row>
    <row r="44" spans="1:88" s="33" customFormat="1" x14ac:dyDescent="0.25">
      <c r="A44" s="33" t="s">
        <v>283</v>
      </c>
      <c r="B44" s="33" t="s">
        <v>266</v>
      </c>
      <c r="C44" s="33" t="s">
        <v>270</v>
      </c>
      <c r="D44" s="34">
        <v>0</v>
      </c>
      <c r="E44" s="34">
        <f>$D44*'Timelines'!C52</f>
      </c>
      <c r="F44" s="34">
        <f>$D44*'Timelines'!D52</f>
      </c>
      <c r="G44" s="34">
        <f>$D44*'Timelines'!E52</f>
      </c>
      <c r="H44" s="34">
        <f>$D44*'Timelines'!F52</f>
      </c>
      <c r="I44" s="34">
        <f>$D44*'Timelines'!G52</f>
      </c>
      <c r="J44" s="34">
        <f>$D44*'Timelines'!H52</f>
      </c>
      <c r="K44" s="34">
        <f>$D44*'Timelines'!I52</f>
      </c>
      <c r="L44" s="34">
        <f>$D44*'Timelines'!J52</f>
      </c>
      <c r="M44" s="34">
        <f>$D44*'Timelines'!K52</f>
      </c>
      <c r="N44" s="34">
        <f>$D44*'Timelines'!L52</f>
      </c>
      <c r="O44" s="34">
        <f>$D44*'Timelines'!M52</f>
      </c>
      <c r="P44" s="34">
        <f>$D44*'Timelines'!N52</f>
      </c>
      <c r="Q44" s="34">
        <f>$D44*'Timelines'!O52</f>
      </c>
      <c r="R44" s="34">
        <f>$D44*'Timelines'!P52</f>
      </c>
      <c r="S44" s="34">
        <f>$D44*'Timelines'!Q52</f>
      </c>
      <c r="T44" s="34">
        <f>$D44*'Timelines'!R52</f>
      </c>
      <c r="U44" s="34">
        <f>$D44*'Timelines'!S52</f>
      </c>
      <c r="V44" s="34">
        <f>$D44*'Timelines'!T52</f>
      </c>
      <c r="W44" s="34">
        <f>$D44*'Timelines'!U52</f>
      </c>
      <c r="X44" s="34">
        <f>$D44*'Timelines'!V52</f>
      </c>
      <c r="Y44" s="34">
        <f>$D44*'Timelines'!W52</f>
      </c>
      <c r="Z44" s="34">
        <f>$D44*'Timelines'!X52</f>
      </c>
      <c r="AA44" s="34">
        <f>$D44*'Timelines'!Y52</f>
      </c>
      <c r="AB44" s="34">
        <f>$D44*'Timelines'!Z52</f>
      </c>
      <c r="AC44" s="34">
        <f>$D44*'Timelines'!AA52</f>
      </c>
      <c r="AD44" s="34">
        <f>$D44*'Timelines'!AB52</f>
      </c>
      <c r="AE44" s="34">
        <f>$D44*'Timelines'!AC52</f>
      </c>
      <c r="AF44" s="34">
        <f>$D44*'Timelines'!AD52</f>
      </c>
      <c r="AG44" s="34">
        <f>$D44*'Timelines'!AE52</f>
      </c>
      <c r="AH44" s="34">
        <f>$D44*'Timelines'!AF52</f>
      </c>
      <c r="AI44" s="34">
        <f>$D44*'Timelines'!AG52</f>
      </c>
      <c r="AJ44" s="34">
        <f>$D44*'Timelines'!AH52</f>
      </c>
      <c r="AK44" s="34">
        <f>$D44*'Timelines'!AI52</f>
      </c>
      <c r="AL44" s="34">
        <f>$D44*'Timelines'!AJ52</f>
      </c>
      <c r="AM44" s="34">
        <f>$D44*'Timelines'!AK52</f>
      </c>
      <c r="AN44" s="34">
        <f>$D44*'Timelines'!AL52</f>
      </c>
      <c r="AO44" s="34">
        <f>$D44*'Timelines'!AM52</f>
      </c>
      <c r="AP44" s="34">
        <f>$D44*'Timelines'!AN52</f>
      </c>
      <c r="AQ44" s="34">
        <f>$D44*'Timelines'!AO52</f>
      </c>
      <c r="AR44" s="34">
        <f>$D44*'Timelines'!AP52</f>
      </c>
      <c r="AS44" s="34">
        <f>$D44*'Timelines'!AQ52</f>
      </c>
      <c r="AT44" s="34">
        <f>$D44*'Timelines'!AR52</f>
      </c>
      <c r="AU44" s="34">
        <f>$D44*'Timelines'!AS52</f>
      </c>
      <c r="AV44" s="34">
        <f>$D44*'Timelines'!AT52</f>
      </c>
      <c r="AW44" s="34">
        <f>$D44*'Timelines'!AU52</f>
      </c>
      <c r="AX44" s="34">
        <f>$D44*'Timelines'!AV52</f>
      </c>
      <c r="AY44" s="34">
        <f>$D44*'Timelines'!AW52</f>
      </c>
      <c r="AZ44" s="34">
        <f>$D44*'Timelines'!AX52</f>
      </c>
      <c r="BA44" s="34">
        <f>$D44*'Timelines'!AY52</f>
      </c>
      <c r="BB44" s="34">
        <f>$D44*'Timelines'!AZ52</f>
      </c>
      <c r="BC44" s="34">
        <f>$D44*'Timelines'!BA52</f>
      </c>
      <c r="BD44" s="34">
        <f>$D44*'Timelines'!BB52</f>
      </c>
      <c r="BE44" s="34">
        <f>$D44*'Timelines'!BC52</f>
      </c>
      <c r="BF44" s="34">
        <f>$D44*'Timelines'!BD52</f>
      </c>
      <c r="BG44" s="34">
        <f>$D44*'Timelines'!BE52</f>
      </c>
      <c r="BH44" s="34">
        <f>$D44*'Timelines'!BF52</f>
      </c>
      <c r="BI44" s="34">
        <f>$D44*'Timelines'!BG52</f>
      </c>
      <c r="BJ44" s="34">
        <f>$D44*'Timelines'!BH52</f>
      </c>
      <c r="BK44" s="34">
        <f>$D44*'Timelines'!BI52</f>
      </c>
      <c r="BL44" s="34">
        <f>$D44*'Timelines'!BJ52</f>
      </c>
      <c r="BM44" s="34">
        <f>$D44*'Timelines'!BK52</f>
      </c>
      <c r="BN44" s="34">
        <f>$D44*'Timelines'!BL52</f>
      </c>
      <c r="BO44" s="34">
        <f>$D44*'Timelines'!BM52</f>
      </c>
      <c r="BP44" s="34">
        <f>$D44*'Timelines'!BN52</f>
      </c>
      <c r="BQ44" s="34">
        <f>$D44*'Timelines'!BO52</f>
      </c>
      <c r="BR44" s="34">
        <f>$D44*'Timelines'!BP52</f>
      </c>
      <c r="BS44" s="34">
        <f>$D44*'Timelines'!BQ52</f>
      </c>
      <c r="BT44" s="34">
        <f>$D44*'Timelines'!BR52</f>
      </c>
      <c r="BU44" s="34">
        <f>$D44*'Timelines'!BS52</f>
      </c>
      <c r="BV44" s="34">
        <f>$D44*'Timelines'!BT52</f>
      </c>
      <c r="BW44" s="34">
        <f>$D44*'Timelines'!BU52</f>
      </c>
      <c r="BX44" s="34">
        <f>$D44*'Timelines'!BV52</f>
      </c>
      <c r="BY44" s="34">
        <f>$D44*'Timelines'!BW52</f>
      </c>
      <c r="BZ44" s="34">
        <f>$D44*'Timelines'!BX52</f>
      </c>
      <c r="CA44" s="34">
        <f>$D44*'Timelines'!BY52</f>
      </c>
      <c r="CB44" s="34">
        <f>$D44*'Timelines'!BZ52</f>
      </c>
      <c r="CC44" s="34">
        <f>$D44*'Timelines'!CA52</f>
      </c>
      <c r="CD44" s="34">
        <f>$D44*'Timelines'!CB52</f>
      </c>
      <c r="CE44" s="34">
        <f>$D44*'Timelines'!CC52</f>
      </c>
      <c r="CF44" s="34">
        <f>$D44*'Timelines'!CD52</f>
      </c>
      <c r="CG44" s="34">
        <f>$D44*'Timelines'!CE52</f>
      </c>
      <c r="CH44" s="34">
        <f>$D44*'Timelines'!CF52</f>
      </c>
      <c r="CI44" s="34">
        <f>$D44*'Timelines'!CG52</f>
      </c>
      <c r="CJ44" s="34">
        <f>$D44*'Timelines'!CH52</f>
      </c>
    </row>
    <row r="45" spans="1:88" x14ac:dyDescent="0.25">
      <c r="A45" t="s">
        <v>283</v>
      </c>
      <c r="B45" t="s">
        <v>266</v>
      </c>
      <c r="C45" t="s">
        <v>271</v>
      </c>
      <c r="D45" s="32">
        <v>0</v>
      </c>
      <c r="E45" s="32">
        <f>$D45*'Timelines'!C53</f>
      </c>
      <c r="F45" s="32">
        <f>$D45*'Timelines'!D53</f>
      </c>
      <c r="G45" s="32">
        <f>$D45*'Timelines'!E53</f>
      </c>
      <c r="H45" s="32">
        <f>$D45*'Timelines'!F53</f>
      </c>
      <c r="I45" s="32">
        <f>$D45*'Timelines'!G53</f>
      </c>
      <c r="J45" s="32">
        <f>$D45*'Timelines'!H53</f>
      </c>
      <c r="K45" s="32">
        <f>$D45*'Timelines'!I53</f>
      </c>
      <c r="L45" s="32">
        <f>$D45*'Timelines'!J53</f>
      </c>
      <c r="M45" s="32">
        <f>$D45*'Timelines'!K53</f>
      </c>
      <c r="N45" s="32">
        <f>$D45*'Timelines'!L53</f>
      </c>
      <c r="O45" s="32">
        <f>$D45*'Timelines'!M53</f>
      </c>
      <c r="P45" s="32">
        <f>$D45*'Timelines'!N53</f>
      </c>
      <c r="Q45" s="32">
        <f>$D45*'Timelines'!O53</f>
      </c>
      <c r="R45" s="32">
        <f>$D45*'Timelines'!P53</f>
      </c>
      <c r="S45" s="32">
        <f>$D45*'Timelines'!Q53</f>
      </c>
      <c r="T45" s="32">
        <f>$D45*'Timelines'!R53</f>
      </c>
      <c r="U45" s="32">
        <f>$D45*'Timelines'!S53</f>
      </c>
      <c r="V45" s="32">
        <f>$D45*'Timelines'!T53</f>
      </c>
      <c r="W45" s="32">
        <f>$D45*'Timelines'!U53</f>
      </c>
      <c r="X45" s="32">
        <f>$D45*'Timelines'!V53</f>
      </c>
      <c r="Y45" s="32">
        <f>$D45*'Timelines'!W53</f>
      </c>
      <c r="Z45" s="32">
        <f>$D45*'Timelines'!X53</f>
      </c>
      <c r="AA45" s="32">
        <f>$D45*'Timelines'!Y53</f>
      </c>
      <c r="AB45" s="32">
        <f>$D45*'Timelines'!Z53</f>
      </c>
      <c r="AC45" s="32">
        <f>$D45*'Timelines'!AA53</f>
      </c>
      <c r="AD45" s="32">
        <f>$D45*'Timelines'!AB53</f>
      </c>
      <c r="AE45" s="32">
        <f>$D45*'Timelines'!AC53</f>
      </c>
      <c r="AF45" s="32">
        <f>$D45*'Timelines'!AD53</f>
      </c>
      <c r="AG45" s="32">
        <f>$D45*'Timelines'!AE53</f>
      </c>
      <c r="AH45" s="32">
        <f>$D45*'Timelines'!AF53</f>
      </c>
      <c r="AI45" s="32">
        <f>$D45*'Timelines'!AG53</f>
      </c>
      <c r="AJ45" s="32">
        <f>$D45*'Timelines'!AH53</f>
      </c>
      <c r="AK45" s="32">
        <f>$D45*'Timelines'!AI53</f>
      </c>
      <c r="AL45" s="32">
        <f>$D45*'Timelines'!AJ53</f>
      </c>
      <c r="AM45" s="32">
        <f>$D45*'Timelines'!AK53</f>
      </c>
      <c r="AN45" s="32">
        <f>$D45*'Timelines'!AL53</f>
      </c>
      <c r="AO45" s="32">
        <f>$D45*'Timelines'!AM53</f>
      </c>
      <c r="AP45" s="32">
        <f>$D45*'Timelines'!AN53</f>
      </c>
      <c r="AQ45" s="32">
        <f>$D45*'Timelines'!AO53</f>
      </c>
      <c r="AR45" s="32">
        <f>$D45*'Timelines'!AP53</f>
      </c>
      <c r="AS45" s="32">
        <f>$D45*'Timelines'!AQ53</f>
      </c>
      <c r="AT45" s="32">
        <f>$D45*'Timelines'!AR53</f>
      </c>
      <c r="AU45" s="32">
        <f>$D45*'Timelines'!AS53</f>
      </c>
      <c r="AV45" s="32">
        <f>$D45*'Timelines'!AT53</f>
      </c>
      <c r="AW45" s="32">
        <f>$D45*'Timelines'!AU53</f>
      </c>
      <c r="AX45" s="32">
        <f>$D45*'Timelines'!AV53</f>
      </c>
      <c r="AY45" s="32">
        <f>$D45*'Timelines'!AW53</f>
      </c>
      <c r="AZ45" s="32">
        <f>$D45*'Timelines'!AX53</f>
      </c>
      <c r="BA45" s="32">
        <f>$D45*'Timelines'!AY53</f>
      </c>
      <c r="BB45" s="32">
        <f>$D45*'Timelines'!AZ53</f>
      </c>
      <c r="BC45" s="32">
        <f>$D45*'Timelines'!BA53</f>
      </c>
      <c r="BD45" s="32">
        <f>$D45*'Timelines'!BB53</f>
      </c>
      <c r="BE45" s="32">
        <f>$D45*'Timelines'!BC53</f>
      </c>
      <c r="BF45" s="32">
        <f>$D45*'Timelines'!BD53</f>
      </c>
      <c r="BG45" s="32">
        <f>$D45*'Timelines'!BE53</f>
      </c>
      <c r="BH45" s="32">
        <f>$D45*'Timelines'!BF53</f>
      </c>
      <c r="BI45" s="32">
        <f>$D45*'Timelines'!BG53</f>
      </c>
      <c r="BJ45" s="32">
        <f>$D45*'Timelines'!BH53</f>
      </c>
      <c r="BK45" s="32">
        <f>$D45*'Timelines'!BI53</f>
      </c>
      <c r="BL45" s="32">
        <f>$D45*'Timelines'!BJ53</f>
      </c>
      <c r="BM45" s="32">
        <f>$D45*'Timelines'!BK53</f>
      </c>
      <c r="BN45" s="32">
        <f>$D45*'Timelines'!BL53</f>
      </c>
      <c r="BO45" s="32">
        <f>$D45*'Timelines'!BM53</f>
      </c>
      <c r="BP45" s="32">
        <f>$D45*'Timelines'!BN53</f>
      </c>
      <c r="BQ45" s="32">
        <f>$D45*'Timelines'!BO53</f>
      </c>
      <c r="BR45" s="32">
        <f>$D45*'Timelines'!BP53</f>
      </c>
      <c r="BS45" s="32">
        <f>$D45*'Timelines'!BQ53</f>
      </c>
      <c r="BT45" s="32">
        <f>$D45*'Timelines'!BR53</f>
      </c>
      <c r="BU45" s="32">
        <f>$D45*'Timelines'!BS53</f>
      </c>
      <c r="BV45" s="32">
        <f>$D45*'Timelines'!BT53</f>
      </c>
      <c r="BW45" s="32">
        <f>$D45*'Timelines'!BU53</f>
      </c>
      <c r="BX45" s="32">
        <f>$D45*'Timelines'!BV53</f>
      </c>
      <c r="BY45" s="32">
        <f>$D45*'Timelines'!BW53</f>
      </c>
      <c r="BZ45" s="32">
        <f>$D45*'Timelines'!BX53</f>
      </c>
      <c r="CA45" s="32">
        <f>$D45*'Timelines'!BY53</f>
      </c>
      <c r="CB45" s="32">
        <f>$D45*'Timelines'!BZ53</f>
      </c>
      <c r="CC45" s="32">
        <f>$D45*'Timelines'!CA53</f>
      </c>
      <c r="CD45" s="32">
        <f>$D45*'Timelines'!CB53</f>
      </c>
      <c r="CE45" s="32">
        <f>$D45*'Timelines'!CC53</f>
      </c>
      <c r="CF45" s="32">
        <f>$D45*'Timelines'!CD53</f>
      </c>
      <c r="CG45" s="32">
        <f>$D45*'Timelines'!CE53</f>
      </c>
      <c r="CH45" s="32">
        <f>$D45*'Timelines'!CF53</f>
      </c>
      <c r="CI45" s="32">
        <f>$D45*'Timelines'!CG53</f>
      </c>
      <c r="CJ45" s="32">
        <f>$D45*'Timelines'!CH53</f>
      </c>
    </row>
    <row r="46" spans="1:88" s="33" customFormat="1" x14ac:dyDescent="0.25">
      <c r="A46" s="33" t="s">
        <v>283</v>
      </c>
      <c r="B46" s="33" t="s">
        <v>266</v>
      </c>
      <c r="C46" s="33" t="s">
        <v>272</v>
      </c>
      <c r="D46" s="34">
        <v>0</v>
      </c>
      <c r="E46" s="34">
        <f>$D46*'Timelines'!C54</f>
      </c>
      <c r="F46" s="34">
        <f>$D46*'Timelines'!D54</f>
      </c>
      <c r="G46" s="34">
        <f>$D46*'Timelines'!E54</f>
      </c>
      <c r="H46" s="34">
        <f>$D46*'Timelines'!F54</f>
      </c>
      <c r="I46" s="34">
        <f>$D46*'Timelines'!G54</f>
      </c>
      <c r="J46" s="34">
        <f>$D46*'Timelines'!H54</f>
      </c>
      <c r="K46" s="34">
        <f>$D46*'Timelines'!I54</f>
      </c>
      <c r="L46" s="34">
        <f>$D46*'Timelines'!J54</f>
      </c>
      <c r="M46" s="34">
        <f>$D46*'Timelines'!K54</f>
      </c>
      <c r="N46" s="34">
        <f>$D46*'Timelines'!L54</f>
      </c>
      <c r="O46" s="34">
        <f>$D46*'Timelines'!M54</f>
      </c>
      <c r="P46" s="34">
        <f>$D46*'Timelines'!N54</f>
      </c>
      <c r="Q46" s="34">
        <f>$D46*'Timelines'!O54</f>
      </c>
      <c r="R46" s="34">
        <f>$D46*'Timelines'!P54</f>
      </c>
      <c r="S46" s="34">
        <f>$D46*'Timelines'!Q54</f>
      </c>
      <c r="T46" s="34">
        <f>$D46*'Timelines'!R54</f>
      </c>
      <c r="U46" s="34">
        <f>$D46*'Timelines'!S54</f>
      </c>
      <c r="V46" s="34">
        <f>$D46*'Timelines'!T54</f>
      </c>
      <c r="W46" s="34">
        <f>$D46*'Timelines'!U54</f>
      </c>
      <c r="X46" s="34">
        <f>$D46*'Timelines'!V54</f>
      </c>
      <c r="Y46" s="34">
        <f>$D46*'Timelines'!W54</f>
      </c>
      <c r="Z46" s="34">
        <f>$D46*'Timelines'!X54</f>
      </c>
      <c r="AA46" s="34">
        <f>$D46*'Timelines'!Y54</f>
      </c>
      <c r="AB46" s="34">
        <f>$D46*'Timelines'!Z54</f>
      </c>
      <c r="AC46" s="34">
        <f>$D46*'Timelines'!AA54</f>
      </c>
      <c r="AD46" s="34">
        <f>$D46*'Timelines'!AB54</f>
      </c>
      <c r="AE46" s="34">
        <f>$D46*'Timelines'!AC54</f>
      </c>
      <c r="AF46" s="34">
        <f>$D46*'Timelines'!AD54</f>
      </c>
      <c r="AG46" s="34">
        <f>$D46*'Timelines'!AE54</f>
      </c>
      <c r="AH46" s="34">
        <f>$D46*'Timelines'!AF54</f>
      </c>
      <c r="AI46" s="34">
        <f>$D46*'Timelines'!AG54</f>
      </c>
      <c r="AJ46" s="34">
        <f>$D46*'Timelines'!AH54</f>
      </c>
      <c r="AK46" s="34">
        <f>$D46*'Timelines'!AI54</f>
      </c>
      <c r="AL46" s="34">
        <f>$D46*'Timelines'!AJ54</f>
      </c>
      <c r="AM46" s="34">
        <f>$D46*'Timelines'!AK54</f>
      </c>
      <c r="AN46" s="34">
        <f>$D46*'Timelines'!AL54</f>
      </c>
      <c r="AO46" s="34">
        <f>$D46*'Timelines'!AM54</f>
      </c>
      <c r="AP46" s="34">
        <f>$D46*'Timelines'!AN54</f>
      </c>
      <c r="AQ46" s="34">
        <f>$D46*'Timelines'!AO54</f>
      </c>
      <c r="AR46" s="34">
        <f>$D46*'Timelines'!AP54</f>
      </c>
      <c r="AS46" s="34">
        <f>$D46*'Timelines'!AQ54</f>
      </c>
      <c r="AT46" s="34">
        <f>$D46*'Timelines'!AR54</f>
      </c>
      <c r="AU46" s="34">
        <f>$D46*'Timelines'!AS54</f>
      </c>
      <c r="AV46" s="34">
        <f>$D46*'Timelines'!AT54</f>
      </c>
      <c r="AW46" s="34">
        <f>$D46*'Timelines'!AU54</f>
      </c>
      <c r="AX46" s="34">
        <f>$D46*'Timelines'!AV54</f>
      </c>
      <c r="AY46" s="34">
        <f>$D46*'Timelines'!AW54</f>
      </c>
      <c r="AZ46" s="34">
        <f>$D46*'Timelines'!AX54</f>
      </c>
      <c r="BA46" s="34">
        <f>$D46*'Timelines'!AY54</f>
      </c>
      <c r="BB46" s="34">
        <f>$D46*'Timelines'!AZ54</f>
      </c>
      <c r="BC46" s="34">
        <f>$D46*'Timelines'!BA54</f>
      </c>
      <c r="BD46" s="34">
        <f>$D46*'Timelines'!BB54</f>
      </c>
      <c r="BE46" s="34">
        <f>$D46*'Timelines'!BC54</f>
      </c>
      <c r="BF46" s="34">
        <f>$D46*'Timelines'!BD54</f>
      </c>
      <c r="BG46" s="34">
        <f>$D46*'Timelines'!BE54</f>
      </c>
      <c r="BH46" s="34">
        <f>$D46*'Timelines'!BF54</f>
      </c>
      <c r="BI46" s="34">
        <f>$D46*'Timelines'!BG54</f>
      </c>
      <c r="BJ46" s="34">
        <f>$D46*'Timelines'!BH54</f>
      </c>
      <c r="BK46" s="34">
        <f>$D46*'Timelines'!BI54</f>
      </c>
      <c r="BL46" s="34">
        <f>$D46*'Timelines'!BJ54</f>
      </c>
      <c r="BM46" s="34">
        <f>$D46*'Timelines'!BK54</f>
      </c>
      <c r="BN46" s="34">
        <f>$D46*'Timelines'!BL54</f>
      </c>
      <c r="BO46" s="34">
        <f>$D46*'Timelines'!BM54</f>
      </c>
      <c r="BP46" s="34">
        <f>$D46*'Timelines'!BN54</f>
      </c>
      <c r="BQ46" s="34">
        <f>$D46*'Timelines'!BO54</f>
      </c>
      <c r="BR46" s="34">
        <f>$D46*'Timelines'!BP54</f>
      </c>
      <c r="BS46" s="34">
        <f>$D46*'Timelines'!BQ54</f>
      </c>
      <c r="BT46" s="34">
        <f>$D46*'Timelines'!BR54</f>
      </c>
      <c r="BU46" s="34">
        <f>$D46*'Timelines'!BS54</f>
      </c>
      <c r="BV46" s="34">
        <f>$D46*'Timelines'!BT54</f>
      </c>
      <c r="BW46" s="34">
        <f>$D46*'Timelines'!BU54</f>
      </c>
      <c r="BX46" s="34">
        <f>$D46*'Timelines'!BV54</f>
      </c>
      <c r="BY46" s="34">
        <f>$D46*'Timelines'!BW54</f>
      </c>
      <c r="BZ46" s="34">
        <f>$D46*'Timelines'!BX54</f>
      </c>
      <c r="CA46" s="34">
        <f>$D46*'Timelines'!BY54</f>
      </c>
      <c r="CB46" s="34">
        <f>$D46*'Timelines'!BZ54</f>
      </c>
      <c r="CC46" s="34">
        <f>$D46*'Timelines'!CA54</f>
      </c>
      <c r="CD46" s="34">
        <f>$D46*'Timelines'!CB54</f>
      </c>
      <c r="CE46" s="34">
        <f>$D46*'Timelines'!CC54</f>
      </c>
      <c r="CF46" s="34">
        <f>$D46*'Timelines'!CD54</f>
      </c>
      <c r="CG46" s="34">
        <f>$D46*'Timelines'!CE54</f>
      </c>
      <c r="CH46" s="34">
        <f>$D46*'Timelines'!CF54</f>
      </c>
      <c r="CI46" s="34">
        <f>$D46*'Timelines'!CG54</f>
      </c>
      <c r="CJ46" s="34">
        <f>$D46*'Timelines'!CH54</f>
      </c>
    </row>
    <row r="47" spans="1:88" x14ac:dyDescent="0.25">
      <c r="A47" t="s">
        <v>283</v>
      </c>
      <c r="B47" t="s">
        <v>266</v>
      </c>
      <c r="C47" t="s">
        <v>273</v>
      </c>
      <c r="D47" s="32">
        <v>2000000</v>
      </c>
      <c r="E47" s="32">
        <f>$D47*'Timelines'!C55</f>
      </c>
      <c r="F47" s="32">
        <f>$D47*'Timelines'!D55</f>
      </c>
      <c r="G47" s="32">
        <f>$D47*'Timelines'!E55</f>
      </c>
      <c r="H47" s="32">
        <f>$D47*'Timelines'!F55</f>
      </c>
      <c r="I47" s="32">
        <f>$D47*'Timelines'!G55</f>
      </c>
      <c r="J47" s="32">
        <f>$D47*'Timelines'!H55</f>
      </c>
      <c r="K47" s="32">
        <f>$D47*'Timelines'!I55</f>
      </c>
      <c r="L47" s="32">
        <f>$D47*'Timelines'!J55</f>
      </c>
      <c r="M47" s="32">
        <f>$D47*'Timelines'!K55</f>
      </c>
      <c r="N47" s="32">
        <f>$D47*'Timelines'!L55</f>
      </c>
      <c r="O47" s="32">
        <f>$D47*'Timelines'!M55</f>
      </c>
      <c r="P47" s="32">
        <f>$D47*'Timelines'!N55</f>
      </c>
      <c r="Q47" s="32">
        <f>$D47*'Timelines'!O55</f>
      </c>
      <c r="R47" s="32">
        <f>$D47*'Timelines'!P55</f>
      </c>
      <c r="S47" s="32">
        <f>$D47*'Timelines'!Q55</f>
      </c>
      <c r="T47" s="32">
        <f>$D47*'Timelines'!R55</f>
      </c>
      <c r="U47" s="32">
        <f>$D47*'Timelines'!S55</f>
      </c>
      <c r="V47" s="32">
        <f>$D47*'Timelines'!T55</f>
      </c>
      <c r="W47" s="32">
        <f>$D47*'Timelines'!U55</f>
      </c>
      <c r="X47" s="32">
        <f>$D47*'Timelines'!V55</f>
      </c>
      <c r="Y47" s="32">
        <f>$D47*'Timelines'!W55</f>
      </c>
      <c r="Z47" s="32">
        <f>$D47*'Timelines'!X55</f>
      </c>
      <c r="AA47" s="32">
        <f>$D47*'Timelines'!Y55</f>
      </c>
      <c r="AB47" s="32">
        <f>$D47*'Timelines'!Z55</f>
      </c>
      <c r="AC47" s="32">
        <f>$D47*'Timelines'!AA55</f>
      </c>
      <c r="AD47" s="32">
        <f>$D47*'Timelines'!AB55</f>
      </c>
      <c r="AE47" s="32">
        <f>$D47*'Timelines'!AC55</f>
      </c>
      <c r="AF47" s="32">
        <f>$D47*'Timelines'!AD55</f>
      </c>
      <c r="AG47" s="32">
        <f>$D47*'Timelines'!AE55</f>
      </c>
      <c r="AH47" s="32">
        <f>$D47*'Timelines'!AF55</f>
      </c>
      <c r="AI47" s="32">
        <f>$D47*'Timelines'!AG55</f>
      </c>
      <c r="AJ47" s="32">
        <f>$D47*'Timelines'!AH55</f>
      </c>
      <c r="AK47" s="32">
        <f>$D47*'Timelines'!AI55</f>
      </c>
      <c r="AL47" s="32">
        <f>$D47*'Timelines'!AJ55</f>
      </c>
      <c r="AM47" s="32">
        <f>$D47*'Timelines'!AK55</f>
      </c>
      <c r="AN47" s="32">
        <f>$D47*'Timelines'!AL55</f>
      </c>
      <c r="AO47" s="32">
        <f>$D47*'Timelines'!AM55</f>
      </c>
      <c r="AP47" s="32">
        <f>$D47*'Timelines'!AN55</f>
      </c>
      <c r="AQ47" s="32">
        <f>$D47*'Timelines'!AO55</f>
      </c>
      <c r="AR47" s="32">
        <f>$D47*'Timelines'!AP55</f>
      </c>
      <c r="AS47" s="32">
        <f>$D47*'Timelines'!AQ55</f>
      </c>
      <c r="AT47" s="32">
        <f>$D47*'Timelines'!AR55</f>
      </c>
      <c r="AU47" s="32">
        <f>$D47*'Timelines'!AS55</f>
      </c>
      <c r="AV47" s="32">
        <f>$D47*'Timelines'!AT55</f>
      </c>
      <c r="AW47" s="32">
        <f>$D47*'Timelines'!AU55</f>
      </c>
      <c r="AX47" s="32">
        <f>$D47*'Timelines'!AV55</f>
      </c>
      <c r="AY47" s="32">
        <f>$D47*'Timelines'!AW55</f>
      </c>
      <c r="AZ47" s="32">
        <f>$D47*'Timelines'!AX55</f>
      </c>
      <c r="BA47" s="32">
        <f>$D47*'Timelines'!AY55</f>
      </c>
      <c r="BB47" s="32">
        <f>$D47*'Timelines'!AZ55</f>
      </c>
      <c r="BC47" s="32">
        <f>$D47*'Timelines'!BA55</f>
      </c>
      <c r="BD47" s="32">
        <f>$D47*'Timelines'!BB55</f>
      </c>
      <c r="BE47" s="32">
        <f>$D47*'Timelines'!BC55</f>
      </c>
      <c r="BF47" s="32">
        <f>$D47*'Timelines'!BD55</f>
      </c>
      <c r="BG47" s="32">
        <f>$D47*'Timelines'!BE55</f>
      </c>
      <c r="BH47" s="32">
        <f>$D47*'Timelines'!BF55</f>
      </c>
      <c r="BI47" s="32">
        <f>$D47*'Timelines'!BG55</f>
      </c>
      <c r="BJ47" s="32">
        <f>$D47*'Timelines'!BH55</f>
      </c>
      <c r="BK47" s="32">
        <f>$D47*'Timelines'!BI55</f>
      </c>
      <c r="BL47" s="32">
        <f>$D47*'Timelines'!BJ55</f>
      </c>
      <c r="BM47" s="32">
        <f>$D47*'Timelines'!BK55</f>
      </c>
      <c r="BN47" s="32">
        <f>$D47*'Timelines'!BL55</f>
      </c>
      <c r="BO47" s="32">
        <f>$D47*'Timelines'!BM55</f>
      </c>
      <c r="BP47" s="32">
        <f>$D47*'Timelines'!BN55</f>
      </c>
      <c r="BQ47" s="32">
        <f>$D47*'Timelines'!BO55</f>
      </c>
      <c r="BR47" s="32">
        <f>$D47*'Timelines'!BP55</f>
      </c>
      <c r="BS47" s="32">
        <f>$D47*'Timelines'!BQ55</f>
      </c>
      <c r="BT47" s="32">
        <f>$D47*'Timelines'!BR55</f>
      </c>
      <c r="BU47" s="32">
        <f>$D47*'Timelines'!BS55</f>
      </c>
      <c r="BV47" s="32">
        <f>$D47*'Timelines'!BT55</f>
      </c>
      <c r="BW47" s="32">
        <f>$D47*'Timelines'!BU55</f>
      </c>
      <c r="BX47" s="32">
        <f>$D47*'Timelines'!BV55</f>
      </c>
      <c r="BY47" s="32">
        <f>$D47*'Timelines'!BW55</f>
      </c>
      <c r="BZ47" s="32">
        <f>$D47*'Timelines'!BX55</f>
      </c>
      <c r="CA47" s="32">
        <f>$D47*'Timelines'!BY55</f>
      </c>
      <c r="CB47" s="32">
        <f>$D47*'Timelines'!BZ55</f>
      </c>
      <c r="CC47" s="32">
        <f>$D47*'Timelines'!CA55</f>
      </c>
      <c r="CD47" s="32">
        <f>$D47*'Timelines'!CB55</f>
      </c>
      <c r="CE47" s="32">
        <f>$D47*'Timelines'!CC55</f>
      </c>
      <c r="CF47" s="32">
        <f>$D47*'Timelines'!CD55</f>
      </c>
      <c r="CG47" s="32">
        <f>$D47*'Timelines'!CE55</f>
      </c>
      <c r="CH47" s="32">
        <f>$D47*'Timelines'!CF55</f>
      </c>
      <c r="CI47" s="32">
        <f>$D47*'Timelines'!CG55</f>
      </c>
      <c r="CJ47" s="32">
        <f>$D47*'Timelines'!CH55</f>
      </c>
    </row>
    <row r="48" spans="1:88" s="33" customFormat="1" x14ac:dyDescent="0.25">
      <c r="A48" s="33" t="s">
        <v>283</v>
      </c>
      <c r="B48" s="33" t="s">
        <v>266</v>
      </c>
      <c r="C48" s="33" t="s">
        <v>274</v>
      </c>
      <c r="D48" s="34">
        <v>750000</v>
      </c>
      <c r="E48" s="34">
        <f>$D48*'Timelines'!C56</f>
      </c>
      <c r="F48" s="34">
        <f>$D48*'Timelines'!D56</f>
      </c>
      <c r="G48" s="34">
        <f>$D48*'Timelines'!E56</f>
      </c>
      <c r="H48" s="34">
        <f>$D48*'Timelines'!F56</f>
      </c>
      <c r="I48" s="34">
        <f>$D48*'Timelines'!G56</f>
      </c>
      <c r="J48" s="34">
        <f>$D48*'Timelines'!H56</f>
      </c>
      <c r="K48" s="34">
        <f>$D48*'Timelines'!I56</f>
      </c>
      <c r="L48" s="34">
        <f>$D48*'Timelines'!J56</f>
      </c>
      <c r="M48" s="34">
        <f>$D48*'Timelines'!K56</f>
      </c>
      <c r="N48" s="34">
        <f>$D48*'Timelines'!L56</f>
      </c>
      <c r="O48" s="34">
        <f>$D48*'Timelines'!M56</f>
      </c>
      <c r="P48" s="34">
        <f>$D48*'Timelines'!N56</f>
      </c>
      <c r="Q48" s="34">
        <f>$D48*'Timelines'!O56</f>
      </c>
      <c r="R48" s="34">
        <f>$D48*'Timelines'!P56</f>
      </c>
      <c r="S48" s="34">
        <f>$D48*'Timelines'!Q56</f>
      </c>
      <c r="T48" s="34">
        <f>$D48*'Timelines'!R56</f>
      </c>
      <c r="U48" s="34">
        <f>$D48*'Timelines'!S56</f>
      </c>
      <c r="V48" s="34">
        <f>$D48*'Timelines'!T56</f>
      </c>
      <c r="W48" s="34">
        <f>$D48*'Timelines'!U56</f>
      </c>
      <c r="X48" s="34">
        <f>$D48*'Timelines'!V56</f>
      </c>
      <c r="Y48" s="34">
        <f>$D48*'Timelines'!W56</f>
      </c>
      <c r="Z48" s="34">
        <f>$D48*'Timelines'!X56</f>
      </c>
      <c r="AA48" s="34">
        <f>$D48*'Timelines'!Y56</f>
      </c>
      <c r="AB48" s="34">
        <f>$D48*'Timelines'!Z56</f>
      </c>
      <c r="AC48" s="34">
        <f>$D48*'Timelines'!AA56</f>
      </c>
      <c r="AD48" s="34">
        <f>$D48*'Timelines'!AB56</f>
      </c>
      <c r="AE48" s="34">
        <f>$D48*'Timelines'!AC56</f>
      </c>
      <c r="AF48" s="34">
        <f>$D48*'Timelines'!AD56</f>
      </c>
      <c r="AG48" s="34">
        <f>$D48*'Timelines'!AE56</f>
      </c>
      <c r="AH48" s="34">
        <f>$D48*'Timelines'!AF56</f>
      </c>
      <c r="AI48" s="34">
        <f>$D48*'Timelines'!AG56</f>
      </c>
      <c r="AJ48" s="34">
        <f>$D48*'Timelines'!AH56</f>
      </c>
      <c r="AK48" s="34">
        <f>$D48*'Timelines'!AI56</f>
      </c>
      <c r="AL48" s="34">
        <f>$D48*'Timelines'!AJ56</f>
      </c>
      <c r="AM48" s="34">
        <f>$D48*'Timelines'!AK56</f>
      </c>
      <c r="AN48" s="34">
        <f>$D48*'Timelines'!AL56</f>
      </c>
      <c r="AO48" s="34">
        <f>$D48*'Timelines'!AM56</f>
      </c>
      <c r="AP48" s="34">
        <f>$D48*'Timelines'!AN56</f>
      </c>
      <c r="AQ48" s="34">
        <f>$D48*'Timelines'!AO56</f>
      </c>
      <c r="AR48" s="34">
        <f>$D48*'Timelines'!AP56</f>
      </c>
      <c r="AS48" s="34">
        <f>$D48*'Timelines'!AQ56</f>
      </c>
      <c r="AT48" s="34">
        <f>$D48*'Timelines'!AR56</f>
      </c>
      <c r="AU48" s="34">
        <f>$D48*'Timelines'!AS56</f>
      </c>
      <c r="AV48" s="34">
        <f>$D48*'Timelines'!AT56</f>
      </c>
      <c r="AW48" s="34">
        <f>$D48*'Timelines'!AU56</f>
      </c>
      <c r="AX48" s="34">
        <f>$D48*'Timelines'!AV56</f>
      </c>
      <c r="AY48" s="34">
        <f>$D48*'Timelines'!AW56</f>
      </c>
      <c r="AZ48" s="34">
        <f>$D48*'Timelines'!AX56</f>
      </c>
      <c r="BA48" s="34">
        <f>$D48*'Timelines'!AY56</f>
      </c>
      <c r="BB48" s="34">
        <f>$D48*'Timelines'!AZ56</f>
      </c>
      <c r="BC48" s="34">
        <f>$D48*'Timelines'!BA56</f>
      </c>
      <c r="BD48" s="34">
        <f>$D48*'Timelines'!BB56</f>
      </c>
      <c r="BE48" s="34">
        <f>$D48*'Timelines'!BC56</f>
      </c>
      <c r="BF48" s="34">
        <f>$D48*'Timelines'!BD56</f>
      </c>
      <c r="BG48" s="34">
        <f>$D48*'Timelines'!BE56</f>
      </c>
      <c r="BH48" s="34">
        <f>$D48*'Timelines'!BF56</f>
      </c>
      <c r="BI48" s="34">
        <f>$D48*'Timelines'!BG56</f>
      </c>
      <c r="BJ48" s="34">
        <f>$D48*'Timelines'!BH56</f>
      </c>
      <c r="BK48" s="34">
        <f>$D48*'Timelines'!BI56</f>
      </c>
      <c r="BL48" s="34">
        <f>$D48*'Timelines'!BJ56</f>
      </c>
      <c r="BM48" s="34">
        <f>$D48*'Timelines'!BK56</f>
      </c>
      <c r="BN48" s="34">
        <f>$D48*'Timelines'!BL56</f>
      </c>
      <c r="BO48" s="34">
        <f>$D48*'Timelines'!BM56</f>
      </c>
      <c r="BP48" s="34">
        <f>$D48*'Timelines'!BN56</f>
      </c>
      <c r="BQ48" s="34">
        <f>$D48*'Timelines'!BO56</f>
      </c>
      <c r="BR48" s="34">
        <f>$D48*'Timelines'!BP56</f>
      </c>
      <c r="BS48" s="34">
        <f>$D48*'Timelines'!BQ56</f>
      </c>
      <c r="BT48" s="34">
        <f>$D48*'Timelines'!BR56</f>
      </c>
      <c r="BU48" s="34">
        <f>$D48*'Timelines'!BS56</f>
      </c>
      <c r="BV48" s="34">
        <f>$D48*'Timelines'!BT56</f>
      </c>
      <c r="BW48" s="34">
        <f>$D48*'Timelines'!BU56</f>
      </c>
      <c r="BX48" s="34">
        <f>$D48*'Timelines'!BV56</f>
      </c>
      <c r="BY48" s="34">
        <f>$D48*'Timelines'!BW56</f>
      </c>
      <c r="BZ48" s="34">
        <f>$D48*'Timelines'!BX56</f>
      </c>
      <c r="CA48" s="34">
        <f>$D48*'Timelines'!BY56</f>
      </c>
      <c r="CB48" s="34">
        <f>$D48*'Timelines'!BZ56</f>
      </c>
      <c r="CC48" s="34">
        <f>$D48*'Timelines'!CA56</f>
      </c>
      <c r="CD48" s="34">
        <f>$D48*'Timelines'!CB56</f>
      </c>
      <c r="CE48" s="34">
        <f>$D48*'Timelines'!CC56</f>
      </c>
      <c r="CF48" s="34">
        <f>$D48*'Timelines'!CD56</f>
      </c>
      <c r="CG48" s="34">
        <f>$D48*'Timelines'!CE56</f>
      </c>
      <c r="CH48" s="34">
        <f>$D48*'Timelines'!CF56</f>
      </c>
      <c r="CI48" s="34">
        <f>$D48*'Timelines'!CG56</f>
      </c>
      <c r="CJ48" s="34">
        <f>$D48*'Timelines'!CH56</f>
      </c>
    </row>
    <row r="49" spans="1:88" x14ac:dyDescent="0.25">
      <c r="A49" t="s">
        <v>283</v>
      </c>
      <c r="B49" t="s">
        <v>266</v>
      </c>
      <c r="C49" t="s">
        <v>275</v>
      </c>
      <c r="D49" s="32">
        <v>0</v>
      </c>
      <c r="E49" s="32">
        <f>$D49*'Timelines'!C57</f>
      </c>
      <c r="F49" s="32">
        <f>$D49*'Timelines'!D57</f>
      </c>
      <c r="G49" s="32">
        <f>$D49*'Timelines'!E57</f>
      </c>
      <c r="H49" s="32">
        <f>$D49*'Timelines'!F57</f>
      </c>
      <c r="I49" s="32">
        <f>$D49*'Timelines'!G57</f>
      </c>
      <c r="J49" s="32">
        <f>$D49*'Timelines'!H57</f>
      </c>
      <c r="K49" s="32">
        <f>$D49*'Timelines'!I57</f>
      </c>
      <c r="L49" s="32">
        <f>$D49*'Timelines'!J57</f>
      </c>
      <c r="M49" s="32">
        <f>$D49*'Timelines'!K57</f>
      </c>
      <c r="N49" s="32">
        <f>$D49*'Timelines'!L57</f>
      </c>
      <c r="O49" s="32">
        <f>$D49*'Timelines'!M57</f>
      </c>
      <c r="P49" s="32">
        <f>$D49*'Timelines'!N57</f>
      </c>
      <c r="Q49" s="32">
        <f>$D49*'Timelines'!O57</f>
      </c>
      <c r="R49" s="32">
        <f>$D49*'Timelines'!P57</f>
      </c>
      <c r="S49" s="32">
        <f>$D49*'Timelines'!Q57</f>
      </c>
      <c r="T49" s="32">
        <f>$D49*'Timelines'!R57</f>
      </c>
      <c r="U49" s="32">
        <f>$D49*'Timelines'!S57</f>
      </c>
      <c r="V49" s="32">
        <f>$D49*'Timelines'!T57</f>
      </c>
      <c r="W49" s="32">
        <f>$D49*'Timelines'!U57</f>
      </c>
      <c r="X49" s="32">
        <f>$D49*'Timelines'!V57</f>
      </c>
      <c r="Y49" s="32">
        <f>$D49*'Timelines'!W57</f>
      </c>
      <c r="Z49" s="32">
        <f>$D49*'Timelines'!X57</f>
      </c>
      <c r="AA49" s="32">
        <f>$D49*'Timelines'!Y57</f>
      </c>
      <c r="AB49" s="32">
        <f>$D49*'Timelines'!Z57</f>
      </c>
      <c r="AC49" s="32">
        <f>$D49*'Timelines'!AA57</f>
      </c>
      <c r="AD49" s="32">
        <f>$D49*'Timelines'!AB57</f>
      </c>
      <c r="AE49" s="32">
        <f>$D49*'Timelines'!AC57</f>
      </c>
      <c r="AF49" s="32">
        <f>$D49*'Timelines'!AD57</f>
      </c>
      <c r="AG49" s="32">
        <f>$D49*'Timelines'!AE57</f>
      </c>
      <c r="AH49" s="32">
        <f>$D49*'Timelines'!AF57</f>
      </c>
      <c r="AI49" s="32">
        <f>$D49*'Timelines'!AG57</f>
      </c>
      <c r="AJ49" s="32">
        <f>$D49*'Timelines'!AH57</f>
      </c>
      <c r="AK49" s="32">
        <f>$D49*'Timelines'!AI57</f>
      </c>
      <c r="AL49" s="32">
        <f>$D49*'Timelines'!AJ57</f>
      </c>
      <c r="AM49" s="32">
        <f>$D49*'Timelines'!AK57</f>
      </c>
      <c r="AN49" s="32">
        <f>$D49*'Timelines'!AL57</f>
      </c>
      <c r="AO49" s="32">
        <f>$D49*'Timelines'!AM57</f>
      </c>
      <c r="AP49" s="32">
        <f>$D49*'Timelines'!AN57</f>
      </c>
      <c r="AQ49" s="32">
        <f>$D49*'Timelines'!AO57</f>
      </c>
      <c r="AR49" s="32">
        <f>$D49*'Timelines'!AP57</f>
      </c>
      <c r="AS49" s="32">
        <f>$D49*'Timelines'!AQ57</f>
      </c>
      <c r="AT49" s="32">
        <f>$D49*'Timelines'!AR57</f>
      </c>
      <c r="AU49" s="32">
        <f>$D49*'Timelines'!AS57</f>
      </c>
      <c r="AV49" s="32">
        <f>$D49*'Timelines'!AT57</f>
      </c>
      <c r="AW49" s="32">
        <f>$D49*'Timelines'!AU57</f>
      </c>
      <c r="AX49" s="32">
        <f>$D49*'Timelines'!AV57</f>
      </c>
      <c r="AY49" s="32">
        <f>$D49*'Timelines'!AW57</f>
      </c>
      <c r="AZ49" s="32">
        <f>$D49*'Timelines'!AX57</f>
      </c>
      <c r="BA49" s="32">
        <f>$D49*'Timelines'!AY57</f>
      </c>
      <c r="BB49" s="32">
        <f>$D49*'Timelines'!AZ57</f>
      </c>
      <c r="BC49" s="32">
        <f>$D49*'Timelines'!BA57</f>
      </c>
      <c r="BD49" s="32">
        <f>$D49*'Timelines'!BB57</f>
      </c>
      <c r="BE49" s="32">
        <f>$D49*'Timelines'!BC57</f>
      </c>
      <c r="BF49" s="32">
        <f>$D49*'Timelines'!BD57</f>
      </c>
      <c r="BG49" s="32">
        <f>$D49*'Timelines'!BE57</f>
      </c>
      <c r="BH49" s="32">
        <f>$D49*'Timelines'!BF57</f>
      </c>
      <c r="BI49" s="32">
        <f>$D49*'Timelines'!BG57</f>
      </c>
      <c r="BJ49" s="32">
        <f>$D49*'Timelines'!BH57</f>
      </c>
      <c r="BK49" s="32">
        <f>$D49*'Timelines'!BI57</f>
      </c>
      <c r="BL49" s="32">
        <f>$D49*'Timelines'!BJ57</f>
      </c>
      <c r="BM49" s="32">
        <f>$D49*'Timelines'!BK57</f>
      </c>
      <c r="BN49" s="32">
        <f>$D49*'Timelines'!BL57</f>
      </c>
      <c r="BO49" s="32">
        <f>$D49*'Timelines'!BM57</f>
      </c>
      <c r="BP49" s="32">
        <f>$D49*'Timelines'!BN57</f>
      </c>
      <c r="BQ49" s="32">
        <f>$D49*'Timelines'!BO57</f>
      </c>
      <c r="BR49" s="32">
        <f>$D49*'Timelines'!BP57</f>
      </c>
      <c r="BS49" s="32">
        <f>$D49*'Timelines'!BQ57</f>
      </c>
      <c r="BT49" s="32">
        <f>$D49*'Timelines'!BR57</f>
      </c>
      <c r="BU49" s="32">
        <f>$D49*'Timelines'!BS57</f>
      </c>
      <c r="BV49" s="32">
        <f>$D49*'Timelines'!BT57</f>
      </c>
      <c r="BW49" s="32">
        <f>$D49*'Timelines'!BU57</f>
      </c>
      <c r="BX49" s="32">
        <f>$D49*'Timelines'!BV57</f>
      </c>
      <c r="BY49" s="32">
        <f>$D49*'Timelines'!BW57</f>
      </c>
      <c r="BZ49" s="32">
        <f>$D49*'Timelines'!BX57</f>
      </c>
      <c r="CA49" s="32">
        <f>$D49*'Timelines'!BY57</f>
      </c>
      <c r="CB49" s="32">
        <f>$D49*'Timelines'!BZ57</f>
      </c>
      <c r="CC49" s="32">
        <f>$D49*'Timelines'!CA57</f>
      </c>
      <c r="CD49" s="32">
        <f>$D49*'Timelines'!CB57</f>
      </c>
      <c r="CE49" s="32">
        <f>$D49*'Timelines'!CC57</f>
      </c>
      <c r="CF49" s="32">
        <f>$D49*'Timelines'!CD57</f>
      </c>
      <c r="CG49" s="32">
        <f>$D49*'Timelines'!CE57</f>
      </c>
      <c r="CH49" s="32">
        <f>$D49*'Timelines'!CF57</f>
      </c>
      <c r="CI49" s="32">
        <f>$D49*'Timelines'!CG57</f>
      </c>
      <c r="CJ49" s="32">
        <f>$D49*'Timelines'!CH57</f>
      </c>
    </row>
    <row r="50" spans="1:88" s="33" customFormat="1" x14ac:dyDescent="0.25">
      <c r="A50" s="33" t="s">
        <v>283</v>
      </c>
      <c r="B50" s="33" t="s">
        <v>266</v>
      </c>
      <c r="C50" s="33" t="s">
        <v>276</v>
      </c>
      <c r="D50" s="34">
        <v>0</v>
      </c>
      <c r="E50" s="34">
        <f>$D50*'Timelines'!C58</f>
      </c>
      <c r="F50" s="34">
        <f>$D50*'Timelines'!D58</f>
      </c>
      <c r="G50" s="34">
        <f>$D50*'Timelines'!E58</f>
      </c>
      <c r="H50" s="34">
        <f>$D50*'Timelines'!F58</f>
      </c>
      <c r="I50" s="34">
        <f>$D50*'Timelines'!G58</f>
      </c>
      <c r="J50" s="34">
        <f>$D50*'Timelines'!H58</f>
      </c>
      <c r="K50" s="34">
        <f>$D50*'Timelines'!I58</f>
      </c>
      <c r="L50" s="34">
        <f>$D50*'Timelines'!J58</f>
      </c>
      <c r="M50" s="34">
        <f>$D50*'Timelines'!K58</f>
      </c>
      <c r="N50" s="34">
        <f>$D50*'Timelines'!L58</f>
      </c>
      <c r="O50" s="34">
        <f>$D50*'Timelines'!M58</f>
      </c>
      <c r="P50" s="34">
        <f>$D50*'Timelines'!N58</f>
      </c>
      <c r="Q50" s="34">
        <f>$D50*'Timelines'!O58</f>
      </c>
      <c r="R50" s="34">
        <f>$D50*'Timelines'!P58</f>
      </c>
      <c r="S50" s="34">
        <f>$D50*'Timelines'!Q58</f>
      </c>
      <c r="T50" s="34">
        <f>$D50*'Timelines'!R58</f>
      </c>
      <c r="U50" s="34">
        <f>$D50*'Timelines'!S58</f>
      </c>
      <c r="V50" s="34">
        <f>$D50*'Timelines'!T58</f>
      </c>
      <c r="W50" s="34">
        <f>$D50*'Timelines'!U58</f>
      </c>
      <c r="X50" s="34">
        <f>$D50*'Timelines'!V58</f>
      </c>
      <c r="Y50" s="34">
        <f>$D50*'Timelines'!W58</f>
      </c>
      <c r="Z50" s="34">
        <f>$D50*'Timelines'!X58</f>
      </c>
      <c r="AA50" s="34">
        <f>$D50*'Timelines'!Y58</f>
      </c>
      <c r="AB50" s="34">
        <f>$D50*'Timelines'!Z58</f>
      </c>
      <c r="AC50" s="34">
        <f>$D50*'Timelines'!AA58</f>
      </c>
      <c r="AD50" s="34">
        <f>$D50*'Timelines'!AB58</f>
      </c>
      <c r="AE50" s="34">
        <f>$D50*'Timelines'!AC58</f>
      </c>
      <c r="AF50" s="34">
        <f>$D50*'Timelines'!AD58</f>
      </c>
      <c r="AG50" s="34">
        <f>$D50*'Timelines'!AE58</f>
      </c>
      <c r="AH50" s="34">
        <f>$D50*'Timelines'!AF58</f>
      </c>
      <c r="AI50" s="34">
        <f>$D50*'Timelines'!AG58</f>
      </c>
      <c r="AJ50" s="34">
        <f>$D50*'Timelines'!AH58</f>
      </c>
      <c r="AK50" s="34">
        <f>$D50*'Timelines'!AI58</f>
      </c>
      <c r="AL50" s="34">
        <f>$D50*'Timelines'!AJ58</f>
      </c>
      <c r="AM50" s="34">
        <f>$D50*'Timelines'!AK58</f>
      </c>
      <c r="AN50" s="34">
        <f>$D50*'Timelines'!AL58</f>
      </c>
      <c r="AO50" s="34">
        <f>$D50*'Timelines'!AM58</f>
      </c>
      <c r="AP50" s="34">
        <f>$D50*'Timelines'!AN58</f>
      </c>
      <c r="AQ50" s="34">
        <f>$D50*'Timelines'!AO58</f>
      </c>
      <c r="AR50" s="34">
        <f>$D50*'Timelines'!AP58</f>
      </c>
      <c r="AS50" s="34">
        <f>$D50*'Timelines'!AQ58</f>
      </c>
      <c r="AT50" s="34">
        <f>$D50*'Timelines'!AR58</f>
      </c>
      <c r="AU50" s="34">
        <f>$D50*'Timelines'!AS58</f>
      </c>
      <c r="AV50" s="34">
        <f>$D50*'Timelines'!AT58</f>
      </c>
      <c r="AW50" s="34">
        <f>$D50*'Timelines'!AU58</f>
      </c>
      <c r="AX50" s="34">
        <f>$D50*'Timelines'!AV58</f>
      </c>
      <c r="AY50" s="34">
        <f>$D50*'Timelines'!AW58</f>
      </c>
      <c r="AZ50" s="34">
        <f>$D50*'Timelines'!AX58</f>
      </c>
      <c r="BA50" s="34">
        <f>$D50*'Timelines'!AY58</f>
      </c>
      <c r="BB50" s="34">
        <f>$D50*'Timelines'!AZ58</f>
      </c>
      <c r="BC50" s="34">
        <f>$D50*'Timelines'!BA58</f>
      </c>
      <c r="BD50" s="34">
        <f>$D50*'Timelines'!BB58</f>
      </c>
      <c r="BE50" s="34">
        <f>$D50*'Timelines'!BC58</f>
      </c>
      <c r="BF50" s="34">
        <f>$D50*'Timelines'!BD58</f>
      </c>
      <c r="BG50" s="34">
        <f>$D50*'Timelines'!BE58</f>
      </c>
      <c r="BH50" s="34">
        <f>$D50*'Timelines'!BF58</f>
      </c>
      <c r="BI50" s="34">
        <f>$D50*'Timelines'!BG58</f>
      </c>
      <c r="BJ50" s="34">
        <f>$D50*'Timelines'!BH58</f>
      </c>
      <c r="BK50" s="34">
        <f>$D50*'Timelines'!BI58</f>
      </c>
      <c r="BL50" s="34">
        <f>$D50*'Timelines'!BJ58</f>
      </c>
      <c r="BM50" s="34">
        <f>$D50*'Timelines'!BK58</f>
      </c>
      <c r="BN50" s="34">
        <f>$D50*'Timelines'!BL58</f>
      </c>
      <c r="BO50" s="34">
        <f>$D50*'Timelines'!BM58</f>
      </c>
      <c r="BP50" s="34">
        <f>$D50*'Timelines'!BN58</f>
      </c>
      <c r="BQ50" s="34">
        <f>$D50*'Timelines'!BO58</f>
      </c>
      <c r="BR50" s="34">
        <f>$D50*'Timelines'!BP58</f>
      </c>
      <c r="BS50" s="34">
        <f>$D50*'Timelines'!BQ58</f>
      </c>
      <c r="BT50" s="34">
        <f>$D50*'Timelines'!BR58</f>
      </c>
      <c r="BU50" s="34">
        <f>$D50*'Timelines'!BS58</f>
      </c>
      <c r="BV50" s="34">
        <f>$D50*'Timelines'!BT58</f>
      </c>
      <c r="BW50" s="34">
        <f>$D50*'Timelines'!BU58</f>
      </c>
      <c r="BX50" s="34">
        <f>$D50*'Timelines'!BV58</f>
      </c>
      <c r="BY50" s="34">
        <f>$D50*'Timelines'!BW58</f>
      </c>
      <c r="BZ50" s="34">
        <f>$D50*'Timelines'!BX58</f>
      </c>
      <c r="CA50" s="34">
        <f>$D50*'Timelines'!BY58</f>
      </c>
      <c r="CB50" s="34">
        <f>$D50*'Timelines'!BZ58</f>
      </c>
      <c r="CC50" s="34">
        <f>$D50*'Timelines'!CA58</f>
      </c>
      <c r="CD50" s="34">
        <f>$D50*'Timelines'!CB58</f>
      </c>
      <c r="CE50" s="34">
        <f>$D50*'Timelines'!CC58</f>
      </c>
      <c r="CF50" s="34">
        <f>$D50*'Timelines'!CD58</f>
      </c>
      <c r="CG50" s="34">
        <f>$D50*'Timelines'!CE58</f>
      </c>
      <c r="CH50" s="34">
        <f>$D50*'Timelines'!CF58</f>
      </c>
      <c r="CI50" s="34">
        <f>$D50*'Timelines'!CG58</f>
      </c>
      <c r="CJ50" s="34">
        <f>$D50*'Timelines'!CH58</f>
      </c>
    </row>
    <row r="51" spans="1:88" x14ac:dyDescent="0.25">
      <c r="A51" t="s">
        <v>283</v>
      </c>
      <c r="B51" t="s">
        <v>266</v>
      </c>
      <c r="C51" t="s">
        <v>277</v>
      </c>
      <c r="D51" s="32">
        <v>0</v>
      </c>
      <c r="E51" s="32">
        <f>$D51*'Timelines'!C59</f>
      </c>
      <c r="F51" s="32">
        <f>$D51*'Timelines'!D59</f>
      </c>
      <c r="G51" s="32">
        <f>$D51*'Timelines'!E59</f>
      </c>
      <c r="H51" s="32">
        <f>$D51*'Timelines'!F59</f>
      </c>
      <c r="I51" s="32">
        <f>$D51*'Timelines'!G59</f>
      </c>
      <c r="J51" s="32">
        <f>$D51*'Timelines'!H59</f>
      </c>
      <c r="K51" s="32">
        <f>$D51*'Timelines'!I59</f>
      </c>
      <c r="L51" s="32">
        <f>$D51*'Timelines'!J59</f>
      </c>
      <c r="M51" s="32">
        <f>$D51*'Timelines'!K59</f>
      </c>
      <c r="N51" s="32">
        <f>$D51*'Timelines'!L59</f>
      </c>
      <c r="O51" s="32">
        <f>$D51*'Timelines'!M59</f>
      </c>
      <c r="P51" s="32">
        <f>$D51*'Timelines'!N59</f>
      </c>
      <c r="Q51" s="32">
        <f>$D51*'Timelines'!O59</f>
      </c>
      <c r="R51" s="32">
        <f>$D51*'Timelines'!P59</f>
      </c>
      <c r="S51" s="32">
        <f>$D51*'Timelines'!Q59</f>
      </c>
      <c r="T51" s="32">
        <f>$D51*'Timelines'!R59</f>
      </c>
      <c r="U51" s="32">
        <f>$D51*'Timelines'!S59</f>
      </c>
      <c r="V51" s="32">
        <f>$D51*'Timelines'!T59</f>
      </c>
      <c r="W51" s="32">
        <f>$D51*'Timelines'!U59</f>
      </c>
      <c r="X51" s="32">
        <f>$D51*'Timelines'!V59</f>
      </c>
      <c r="Y51" s="32">
        <f>$D51*'Timelines'!W59</f>
      </c>
      <c r="Z51" s="32">
        <f>$D51*'Timelines'!X59</f>
      </c>
      <c r="AA51" s="32">
        <f>$D51*'Timelines'!Y59</f>
      </c>
      <c r="AB51" s="32">
        <f>$D51*'Timelines'!Z59</f>
      </c>
      <c r="AC51" s="32">
        <f>$D51*'Timelines'!AA59</f>
      </c>
      <c r="AD51" s="32">
        <f>$D51*'Timelines'!AB59</f>
      </c>
      <c r="AE51" s="32">
        <f>$D51*'Timelines'!AC59</f>
      </c>
      <c r="AF51" s="32">
        <f>$D51*'Timelines'!AD59</f>
      </c>
      <c r="AG51" s="32">
        <f>$D51*'Timelines'!AE59</f>
      </c>
      <c r="AH51" s="32">
        <f>$D51*'Timelines'!AF59</f>
      </c>
      <c r="AI51" s="32">
        <f>$D51*'Timelines'!AG59</f>
      </c>
      <c r="AJ51" s="32">
        <f>$D51*'Timelines'!AH59</f>
      </c>
      <c r="AK51" s="32">
        <f>$D51*'Timelines'!AI59</f>
      </c>
      <c r="AL51" s="32">
        <f>$D51*'Timelines'!AJ59</f>
      </c>
      <c r="AM51" s="32">
        <f>$D51*'Timelines'!AK59</f>
      </c>
      <c r="AN51" s="32">
        <f>$D51*'Timelines'!AL59</f>
      </c>
      <c r="AO51" s="32">
        <f>$D51*'Timelines'!AM59</f>
      </c>
      <c r="AP51" s="32">
        <f>$D51*'Timelines'!AN59</f>
      </c>
      <c r="AQ51" s="32">
        <f>$D51*'Timelines'!AO59</f>
      </c>
      <c r="AR51" s="32">
        <f>$D51*'Timelines'!AP59</f>
      </c>
      <c r="AS51" s="32">
        <f>$D51*'Timelines'!AQ59</f>
      </c>
      <c r="AT51" s="32">
        <f>$D51*'Timelines'!AR59</f>
      </c>
      <c r="AU51" s="32">
        <f>$D51*'Timelines'!AS59</f>
      </c>
      <c r="AV51" s="32">
        <f>$D51*'Timelines'!AT59</f>
      </c>
      <c r="AW51" s="32">
        <f>$D51*'Timelines'!AU59</f>
      </c>
      <c r="AX51" s="32">
        <f>$D51*'Timelines'!AV59</f>
      </c>
      <c r="AY51" s="32">
        <f>$D51*'Timelines'!AW59</f>
      </c>
      <c r="AZ51" s="32">
        <f>$D51*'Timelines'!AX59</f>
      </c>
      <c r="BA51" s="32">
        <f>$D51*'Timelines'!AY59</f>
      </c>
      <c r="BB51" s="32">
        <f>$D51*'Timelines'!AZ59</f>
      </c>
      <c r="BC51" s="32">
        <f>$D51*'Timelines'!BA59</f>
      </c>
      <c r="BD51" s="32">
        <f>$D51*'Timelines'!BB59</f>
      </c>
      <c r="BE51" s="32">
        <f>$D51*'Timelines'!BC59</f>
      </c>
      <c r="BF51" s="32">
        <f>$D51*'Timelines'!BD59</f>
      </c>
      <c r="BG51" s="32">
        <f>$D51*'Timelines'!BE59</f>
      </c>
      <c r="BH51" s="32">
        <f>$D51*'Timelines'!BF59</f>
      </c>
      <c r="BI51" s="32">
        <f>$D51*'Timelines'!BG59</f>
      </c>
      <c r="BJ51" s="32">
        <f>$D51*'Timelines'!BH59</f>
      </c>
      <c r="BK51" s="32">
        <f>$D51*'Timelines'!BI59</f>
      </c>
      <c r="BL51" s="32">
        <f>$D51*'Timelines'!BJ59</f>
      </c>
      <c r="BM51" s="32">
        <f>$D51*'Timelines'!BK59</f>
      </c>
      <c r="BN51" s="32">
        <f>$D51*'Timelines'!BL59</f>
      </c>
      <c r="BO51" s="32">
        <f>$D51*'Timelines'!BM59</f>
      </c>
      <c r="BP51" s="32">
        <f>$D51*'Timelines'!BN59</f>
      </c>
      <c r="BQ51" s="32">
        <f>$D51*'Timelines'!BO59</f>
      </c>
      <c r="BR51" s="32">
        <f>$D51*'Timelines'!BP59</f>
      </c>
      <c r="BS51" s="32">
        <f>$D51*'Timelines'!BQ59</f>
      </c>
      <c r="BT51" s="32">
        <f>$D51*'Timelines'!BR59</f>
      </c>
      <c r="BU51" s="32">
        <f>$D51*'Timelines'!BS59</f>
      </c>
      <c r="BV51" s="32">
        <f>$D51*'Timelines'!BT59</f>
      </c>
      <c r="BW51" s="32">
        <f>$D51*'Timelines'!BU59</f>
      </c>
      <c r="BX51" s="32">
        <f>$D51*'Timelines'!BV59</f>
      </c>
      <c r="BY51" s="32">
        <f>$D51*'Timelines'!BW59</f>
      </c>
      <c r="BZ51" s="32">
        <f>$D51*'Timelines'!BX59</f>
      </c>
      <c r="CA51" s="32">
        <f>$D51*'Timelines'!BY59</f>
      </c>
      <c r="CB51" s="32">
        <f>$D51*'Timelines'!BZ59</f>
      </c>
      <c r="CC51" s="32">
        <f>$D51*'Timelines'!CA59</f>
      </c>
      <c r="CD51" s="32">
        <f>$D51*'Timelines'!CB59</f>
      </c>
      <c r="CE51" s="32">
        <f>$D51*'Timelines'!CC59</f>
      </c>
      <c r="CF51" s="32">
        <f>$D51*'Timelines'!CD59</f>
      </c>
      <c r="CG51" s="32">
        <f>$D51*'Timelines'!CE59</f>
      </c>
      <c r="CH51" s="32">
        <f>$D51*'Timelines'!CF59</f>
      </c>
      <c r="CI51" s="32">
        <f>$D51*'Timelines'!CG59</f>
      </c>
      <c r="CJ51" s="32">
        <f>$D51*'Timelines'!CH59</f>
      </c>
    </row>
    <row r="52" spans="1:88" s="33" customFormat="1" x14ac:dyDescent="0.25">
      <c r="A52" s="33" t="s">
        <v>283</v>
      </c>
      <c r="B52" s="33" t="s">
        <v>266</v>
      </c>
      <c r="C52" s="33" t="s">
        <v>278</v>
      </c>
      <c r="D52" s="34">
        <v>0</v>
      </c>
      <c r="E52" s="34">
        <f>$D52*'Timelines'!C60</f>
      </c>
      <c r="F52" s="34">
        <f>$D52*'Timelines'!D60</f>
      </c>
      <c r="G52" s="34">
        <f>$D52*'Timelines'!E60</f>
      </c>
      <c r="H52" s="34">
        <f>$D52*'Timelines'!F60</f>
      </c>
      <c r="I52" s="34">
        <f>$D52*'Timelines'!G60</f>
      </c>
      <c r="J52" s="34">
        <f>$D52*'Timelines'!H60</f>
      </c>
      <c r="K52" s="34">
        <f>$D52*'Timelines'!I60</f>
      </c>
      <c r="L52" s="34">
        <f>$D52*'Timelines'!J60</f>
      </c>
      <c r="M52" s="34">
        <f>$D52*'Timelines'!K60</f>
      </c>
      <c r="N52" s="34">
        <f>$D52*'Timelines'!L60</f>
      </c>
      <c r="O52" s="34">
        <f>$D52*'Timelines'!M60</f>
      </c>
      <c r="P52" s="34">
        <f>$D52*'Timelines'!N60</f>
      </c>
      <c r="Q52" s="34">
        <f>$D52*'Timelines'!O60</f>
      </c>
      <c r="R52" s="34">
        <f>$D52*'Timelines'!P60</f>
      </c>
      <c r="S52" s="34">
        <f>$D52*'Timelines'!Q60</f>
      </c>
      <c r="T52" s="34">
        <f>$D52*'Timelines'!R60</f>
      </c>
      <c r="U52" s="34">
        <f>$D52*'Timelines'!S60</f>
      </c>
      <c r="V52" s="34">
        <f>$D52*'Timelines'!T60</f>
      </c>
      <c r="W52" s="34">
        <f>$D52*'Timelines'!U60</f>
      </c>
      <c r="X52" s="34">
        <f>$D52*'Timelines'!V60</f>
      </c>
      <c r="Y52" s="34">
        <f>$D52*'Timelines'!W60</f>
      </c>
      <c r="Z52" s="34">
        <f>$D52*'Timelines'!X60</f>
      </c>
      <c r="AA52" s="34">
        <f>$D52*'Timelines'!Y60</f>
      </c>
      <c r="AB52" s="34">
        <f>$D52*'Timelines'!Z60</f>
      </c>
      <c r="AC52" s="34">
        <f>$D52*'Timelines'!AA60</f>
      </c>
      <c r="AD52" s="34">
        <f>$D52*'Timelines'!AB60</f>
      </c>
      <c r="AE52" s="34">
        <f>$D52*'Timelines'!AC60</f>
      </c>
      <c r="AF52" s="34">
        <f>$D52*'Timelines'!AD60</f>
      </c>
      <c r="AG52" s="34">
        <f>$D52*'Timelines'!AE60</f>
      </c>
      <c r="AH52" s="34">
        <f>$D52*'Timelines'!AF60</f>
      </c>
      <c r="AI52" s="34">
        <f>$D52*'Timelines'!AG60</f>
      </c>
      <c r="AJ52" s="34">
        <f>$D52*'Timelines'!AH60</f>
      </c>
      <c r="AK52" s="34">
        <f>$D52*'Timelines'!AI60</f>
      </c>
      <c r="AL52" s="34">
        <f>$D52*'Timelines'!AJ60</f>
      </c>
      <c r="AM52" s="34">
        <f>$D52*'Timelines'!AK60</f>
      </c>
      <c r="AN52" s="34">
        <f>$D52*'Timelines'!AL60</f>
      </c>
      <c r="AO52" s="34">
        <f>$D52*'Timelines'!AM60</f>
      </c>
      <c r="AP52" s="34">
        <f>$D52*'Timelines'!AN60</f>
      </c>
      <c r="AQ52" s="34">
        <f>$D52*'Timelines'!AO60</f>
      </c>
      <c r="AR52" s="34">
        <f>$D52*'Timelines'!AP60</f>
      </c>
      <c r="AS52" s="34">
        <f>$D52*'Timelines'!AQ60</f>
      </c>
      <c r="AT52" s="34">
        <f>$D52*'Timelines'!AR60</f>
      </c>
      <c r="AU52" s="34">
        <f>$D52*'Timelines'!AS60</f>
      </c>
      <c r="AV52" s="34">
        <f>$D52*'Timelines'!AT60</f>
      </c>
      <c r="AW52" s="34">
        <f>$D52*'Timelines'!AU60</f>
      </c>
      <c r="AX52" s="34">
        <f>$D52*'Timelines'!AV60</f>
      </c>
      <c r="AY52" s="34">
        <f>$D52*'Timelines'!AW60</f>
      </c>
      <c r="AZ52" s="34">
        <f>$D52*'Timelines'!AX60</f>
      </c>
      <c r="BA52" s="34">
        <f>$D52*'Timelines'!AY60</f>
      </c>
      <c r="BB52" s="34">
        <f>$D52*'Timelines'!AZ60</f>
      </c>
      <c r="BC52" s="34">
        <f>$D52*'Timelines'!BA60</f>
      </c>
      <c r="BD52" s="34">
        <f>$D52*'Timelines'!BB60</f>
      </c>
      <c r="BE52" s="34">
        <f>$D52*'Timelines'!BC60</f>
      </c>
      <c r="BF52" s="34">
        <f>$D52*'Timelines'!BD60</f>
      </c>
      <c r="BG52" s="34">
        <f>$D52*'Timelines'!BE60</f>
      </c>
      <c r="BH52" s="34">
        <f>$D52*'Timelines'!BF60</f>
      </c>
      <c r="BI52" s="34">
        <f>$D52*'Timelines'!BG60</f>
      </c>
      <c r="BJ52" s="34">
        <f>$D52*'Timelines'!BH60</f>
      </c>
      <c r="BK52" s="34">
        <f>$D52*'Timelines'!BI60</f>
      </c>
      <c r="BL52" s="34">
        <f>$D52*'Timelines'!BJ60</f>
      </c>
      <c r="BM52" s="34">
        <f>$D52*'Timelines'!BK60</f>
      </c>
      <c r="BN52" s="34">
        <f>$D52*'Timelines'!BL60</f>
      </c>
      <c r="BO52" s="34">
        <f>$D52*'Timelines'!BM60</f>
      </c>
      <c r="BP52" s="34">
        <f>$D52*'Timelines'!BN60</f>
      </c>
      <c r="BQ52" s="34">
        <f>$D52*'Timelines'!BO60</f>
      </c>
      <c r="BR52" s="34">
        <f>$D52*'Timelines'!BP60</f>
      </c>
      <c r="BS52" s="34">
        <f>$D52*'Timelines'!BQ60</f>
      </c>
      <c r="BT52" s="34">
        <f>$D52*'Timelines'!BR60</f>
      </c>
      <c r="BU52" s="34">
        <f>$D52*'Timelines'!BS60</f>
      </c>
      <c r="BV52" s="34">
        <f>$D52*'Timelines'!BT60</f>
      </c>
      <c r="BW52" s="34">
        <f>$D52*'Timelines'!BU60</f>
      </c>
      <c r="BX52" s="34">
        <f>$D52*'Timelines'!BV60</f>
      </c>
      <c r="BY52" s="34">
        <f>$D52*'Timelines'!BW60</f>
      </c>
      <c r="BZ52" s="34">
        <f>$D52*'Timelines'!BX60</f>
      </c>
      <c r="CA52" s="34">
        <f>$D52*'Timelines'!BY60</f>
      </c>
      <c r="CB52" s="34">
        <f>$D52*'Timelines'!BZ60</f>
      </c>
      <c r="CC52" s="34">
        <f>$D52*'Timelines'!CA60</f>
      </c>
      <c r="CD52" s="34">
        <f>$D52*'Timelines'!CB60</f>
      </c>
      <c r="CE52" s="34">
        <f>$D52*'Timelines'!CC60</f>
      </c>
      <c r="CF52" s="34">
        <f>$D52*'Timelines'!CD60</f>
      </c>
      <c r="CG52" s="34">
        <f>$D52*'Timelines'!CE60</f>
      </c>
      <c r="CH52" s="34">
        <f>$D52*'Timelines'!CF60</f>
      </c>
      <c r="CI52" s="34">
        <f>$D52*'Timelines'!CG60</f>
      </c>
      <c r="CJ52" s="34">
        <f>$D52*'Timelines'!CH60</f>
      </c>
    </row>
    <row r="53" spans="1:88" x14ac:dyDescent="0.25">
      <c r="A53" t="s">
        <v>283</v>
      </c>
      <c r="B53" t="s">
        <v>266</v>
      </c>
      <c r="C53" t="s">
        <v>279</v>
      </c>
      <c r="D53" s="32">
        <v>0</v>
      </c>
      <c r="E53" s="32">
        <f>$D53*'Timelines'!C61</f>
      </c>
      <c r="F53" s="32">
        <f>$D53*'Timelines'!D61</f>
      </c>
      <c r="G53" s="32">
        <f>$D53*'Timelines'!E61</f>
      </c>
      <c r="H53" s="32">
        <f>$D53*'Timelines'!F61</f>
      </c>
      <c r="I53" s="32">
        <f>$D53*'Timelines'!G61</f>
      </c>
      <c r="J53" s="32">
        <f>$D53*'Timelines'!H61</f>
      </c>
      <c r="K53" s="32">
        <f>$D53*'Timelines'!I61</f>
      </c>
      <c r="L53" s="32">
        <f>$D53*'Timelines'!J61</f>
      </c>
      <c r="M53" s="32">
        <f>$D53*'Timelines'!K61</f>
      </c>
      <c r="N53" s="32">
        <f>$D53*'Timelines'!L61</f>
      </c>
      <c r="O53" s="32">
        <f>$D53*'Timelines'!M61</f>
      </c>
      <c r="P53" s="32">
        <f>$D53*'Timelines'!N61</f>
      </c>
      <c r="Q53" s="32">
        <f>$D53*'Timelines'!O61</f>
      </c>
      <c r="R53" s="32">
        <f>$D53*'Timelines'!P61</f>
      </c>
      <c r="S53" s="32">
        <f>$D53*'Timelines'!Q61</f>
      </c>
      <c r="T53" s="32">
        <f>$D53*'Timelines'!R61</f>
      </c>
      <c r="U53" s="32">
        <f>$D53*'Timelines'!S61</f>
      </c>
      <c r="V53" s="32">
        <f>$D53*'Timelines'!T61</f>
      </c>
      <c r="W53" s="32">
        <f>$D53*'Timelines'!U61</f>
      </c>
      <c r="X53" s="32">
        <f>$D53*'Timelines'!V61</f>
      </c>
      <c r="Y53" s="32">
        <f>$D53*'Timelines'!W61</f>
      </c>
      <c r="Z53" s="32">
        <f>$D53*'Timelines'!X61</f>
      </c>
      <c r="AA53" s="32">
        <f>$D53*'Timelines'!Y61</f>
      </c>
      <c r="AB53" s="32">
        <f>$D53*'Timelines'!Z61</f>
      </c>
      <c r="AC53" s="32">
        <f>$D53*'Timelines'!AA61</f>
      </c>
      <c r="AD53" s="32">
        <f>$D53*'Timelines'!AB61</f>
      </c>
      <c r="AE53" s="32">
        <f>$D53*'Timelines'!AC61</f>
      </c>
      <c r="AF53" s="32">
        <f>$D53*'Timelines'!AD61</f>
      </c>
      <c r="AG53" s="32">
        <f>$D53*'Timelines'!AE61</f>
      </c>
      <c r="AH53" s="32">
        <f>$D53*'Timelines'!AF61</f>
      </c>
      <c r="AI53" s="32">
        <f>$D53*'Timelines'!AG61</f>
      </c>
      <c r="AJ53" s="32">
        <f>$D53*'Timelines'!AH61</f>
      </c>
      <c r="AK53" s="32">
        <f>$D53*'Timelines'!AI61</f>
      </c>
      <c r="AL53" s="32">
        <f>$D53*'Timelines'!AJ61</f>
      </c>
      <c r="AM53" s="32">
        <f>$D53*'Timelines'!AK61</f>
      </c>
      <c r="AN53" s="32">
        <f>$D53*'Timelines'!AL61</f>
      </c>
      <c r="AO53" s="32">
        <f>$D53*'Timelines'!AM61</f>
      </c>
      <c r="AP53" s="32">
        <f>$D53*'Timelines'!AN61</f>
      </c>
      <c r="AQ53" s="32">
        <f>$D53*'Timelines'!AO61</f>
      </c>
      <c r="AR53" s="32">
        <f>$D53*'Timelines'!AP61</f>
      </c>
      <c r="AS53" s="32">
        <f>$D53*'Timelines'!AQ61</f>
      </c>
      <c r="AT53" s="32">
        <f>$D53*'Timelines'!AR61</f>
      </c>
      <c r="AU53" s="32">
        <f>$D53*'Timelines'!AS61</f>
      </c>
      <c r="AV53" s="32">
        <f>$D53*'Timelines'!AT61</f>
      </c>
      <c r="AW53" s="32">
        <f>$D53*'Timelines'!AU61</f>
      </c>
      <c r="AX53" s="32">
        <f>$D53*'Timelines'!AV61</f>
      </c>
      <c r="AY53" s="32">
        <f>$D53*'Timelines'!AW61</f>
      </c>
      <c r="AZ53" s="32">
        <f>$D53*'Timelines'!AX61</f>
      </c>
      <c r="BA53" s="32">
        <f>$D53*'Timelines'!AY61</f>
      </c>
      <c r="BB53" s="32">
        <f>$D53*'Timelines'!AZ61</f>
      </c>
      <c r="BC53" s="32">
        <f>$D53*'Timelines'!BA61</f>
      </c>
      <c r="BD53" s="32">
        <f>$D53*'Timelines'!BB61</f>
      </c>
      <c r="BE53" s="32">
        <f>$D53*'Timelines'!BC61</f>
      </c>
      <c r="BF53" s="32">
        <f>$D53*'Timelines'!BD61</f>
      </c>
      <c r="BG53" s="32">
        <f>$D53*'Timelines'!BE61</f>
      </c>
      <c r="BH53" s="32">
        <f>$D53*'Timelines'!BF61</f>
      </c>
      <c r="BI53" s="32">
        <f>$D53*'Timelines'!BG61</f>
      </c>
      <c r="BJ53" s="32">
        <f>$D53*'Timelines'!BH61</f>
      </c>
      <c r="BK53" s="32">
        <f>$D53*'Timelines'!BI61</f>
      </c>
      <c r="BL53" s="32">
        <f>$D53*'Timelines'!BJ61</f>
      </c>
      <c r="BM53" s="32">
        <f>$D53*'Timelines'!BK61</f>
      </c>
      <c r="BN53" s="32">
        <f>$D53*'Timelines'!BL61</f>
      </c>
      <c r="BO53" s="32">
        <f>$D53*'Timelines'!BM61</f>
      </c>
      <c r="BP53" s="32">
        <f>$D53*'Timelines'!BN61</f>
      </c>
      <c r="BQ53" s="32">
        <f>$D53*'Timelines'!BO61</f>
      </c>
      <c r="BR53" s="32">
        <f>$D53*'Timelines'!BP61</f>
      </c>
      <c r="BS53" s="32">
        <f>$D53*'Timelines'!BQ61</f>
      </c>
      <c r="BT53" s="32">
        <f>$D53*'Timelines'!BR61</f>
      </c>
      <c r="BU53" s="32">
        <f>$D53*'Timelines'!BS61</f>
      </c>
      <c r="BV53" s="32">
        <f>$D53*'Timelines'!BT61</f>
      </c>
      <c r="BW53" s="32">
        <f>$D53*'Timelines'!BU61</f>
      </c>
      <c r="BX53" s="32">
        <f>$D53*'Timelines'!BV61</f>
      </c>
      <c r="BY53" s="32">
        <f>$D53*'Timelines'!BW61</f>
      </c>
      <c r="BZ53" s="32">
        <f>$D53*'Timelines'!BX61</f>
      </c>
      <c r="CA53" s="32">
        <f>$D53*'Timelines'!BY61</f>
      </c>
      <c r="CB53" s="32">
        <f>$D53*'Timelines'!BZ61</f>
      </c>
      <c r="CC53" s="32">
        <f>$D53*'Timelines'!CA61</f>
      </c>
      <c r="CD53" s="32">
        <f>$D53*'Timelines'!CB61</f>
      </c>
      <c r="CE53" s="32">
        <f>$D53*'Timelines'!CC61</f>
      </c>
      <c r="CF53" s="32">
        <f>$D53*'Timelines'!CD61</f>
      </c>
      <c r="CG53" s="32">
        <f>$D53*'Timelines'!CE61</f>
      </c>
      <c r="CH53" s="32">
        <f>$D53*'Timelines'!CF61</f>
      </c>
      <c r="CI53" s="32">
        <f>$D53*'Timelines'!CG61</f>
      </c>
      <c r="CJ53" s="32">
        <f>$D53*'Timelines'!CH61</f>
      </c>
    </row>
    <row r="54" spans="1:88" s="33" customFormat="1" x14ac:dyDescent="0.25">
      <c r="A54" s="33" t="s">
        <v>283</v>
      </c>
      <c r="B54" s="33" t="s">
        <v>266</v>
      </c>
      <c r="C54" s="33" t="s">
        <v>280</v>
      </c>
      <c r="D54" s="34">
        <v>0</v>
      </c>
      <c r="E54" s="34">
        <f>$D54*'Timelines'!C62</f>
      </c>
      <c r="F54" s="34">
        <f>$D54*'Timelines'!D62</f>
      </c>
      <c r="G54" s="34">
        <f>$D54*'Timelines'!E62</f>
      </c>
      <c r="H54" s="34">
        <f>$D54*'Timelines'!F62</f>
      </c>
      <c r="I54" s="34">
        <f>$D54*'Timelines'!G62</f>
      </c>
      <c r="J54" s="34">
        <f>$D54*'Timelines'!H62</f>
      </c>
      <c r="K54" s="34">
        <f>$D54*'Timelines'!I62</f>
      </c>
      <c r="L54" s="34">
        <f>$D54*'Timelines'!J62</f>
      </c>
      <c r="M54" s="34">
        <f>$D54*'Timelines'!K62</f>
      </c>
      <c r="N54" s="34">
        <f>$D54*'Timelines'!L62</f>
      </c>
      <c r="O54" s="34">
        <f>$D54*'Timelines'!M62</f>
      </c>
      <c r="P54" s="34">
        <f>$D54*'Timelines'!N62</f>
      </c>
      <c r="Q54" s="34">
        <f>$D54*'Timelines'!O62</f>
      </c>
      <c r="R54" s="34">
        <f>$D54*'Timelines'!P62</f>
      </c>
      <c r="S54" s="34">
        <f>$D54*'Timelines'!Q62</f>
      </c>
      <c r="T54" s="34">
        <f>$D54*'Timelines'!R62</f>
      </c>
      <c r="U54" s="34">
        <f>$D54*'Timelines'!S62</f>
      </c>
      <c r="V54" s="34">
        <f>$D54*'Timelines'!T62</f>
      </c>
      <c r="W54" s="34">
        <f>$D54*'Timelines'!U62</f>
      </c>
      <c r="X54" s="34">
        <f>$D54*'Timelines'!V62</f>
      </c>
      <c r="Y54" s="34">
        <f>$D54*'Timelines'!W62</f>
      </c>
      <c r="Z54" s="34">
        <f>$D54*'Timelines'!X62</f>
      </c>
      <c r="AA54" s="34">
        <f>$D54*'Timelines'!Y62</f>
      </c>
      <c r="AB54" s="34">
        <f>$D54*'Timelines'!Z62</f>
      </c>
      <c r="AC54" s="34">
        <f>$D54*'Timelines'!AA62</f>
      </c>
      <c r="AD54" s="34">
        <f>$D54*'Timelines'!AB62</f>
      </c>
      <c r="AE54" s="34">
        <f>$D54*'Timelines'!AC62</f>
      </c>
      <c r="AF54" s="34">
        <f>$D54*'Timelines'!AD62</f>
      </c>
      <c r="AG54" s="34">
        <f>$D54*'Timelines'!AE62</f>
      </c>
      <c r="AH54" s="34">
        <f>$D54*'Timelines'!AF62</f>
      </c>
      <c r="AI54" s="34">
        <f>$D54*'Timelines'!AG62</f>
      </c>
      <c r="AJ54" s="34">
        <f>$D54*'Timelines'!AH62</f>
      </c>
      <c r="AK54" s="34">
        <f>$D54*'Timelines'!AI62</f>
      </c>
      <c r="AL54" s="34">
        <f>$D54*'Timelines'!AJ62</f>
      </c>
      <c r="AM54" s="34">
        <f>$D54*'Timelines'!AK62</f>
      </c>
      <c r="AN54" s="34">
        <f>$D54*'Timelines'!AL62</f>
      </c>
      <c r="AO54" s="34">
        <f>$D54*'Timelines'!AM62</f>
      </c>
      <c r="AP54" s="34">
        <f>$D54*'Timelines'!AN62</f>
      </c>
      <c r="AQ54" s="34">
        <f>$D54*'Timelines'!AO62</f>
      </c>
      <c r="AR54" s="34">
        <f>$D54*'Timelines'!AP62</f>
      </c>
      <c r="AS54" s="34">
        <f>$D54*'Timelines'!AQ62</f>
      </c>
      <c r="AT54" s="34">
        <f>$D54*'Timelines'!AR62</f>
      </c>
      <c r="AU54" s="34">
        <f>$D54*'Timelines'!AS62</f>
      </c>
      <c r="AV54" s="34">
        <f>$D54*'Timelines'!AT62</f>
      </c>
      <c r="AW54" s="34">
        <f>$D54*'Timelines'!AU62</f>
      </c>
      <c r="AX54" s="34">
        <f>$D54*'Timelines'!AV62</f>
      </c>
      <c r="AY54" s="34">
        <f>$D54*'Timelines'!AW62</f>
      </c>
      <c r="AZ54" s="34">
        <f>$D54*'Timelines'!AX62</f>
      </c>
      <c r="BA54" s="34">
        <f>$D54*'Timelines'!AY62</f>
      </c>
      <c r="BB54" s="34">
        <f>$D54*'Timelines'!AZ62</f>
      </c>
      <c r="BC54" s="34">
        <f>$D54*'Timelines'!BA62</f>
      </c>
      <c r="BD54" s="34">
        <f>$D54*'Timelines'!BB62</f>
      </c>
      <c r="BE54" s="34">
        <f>$D54*'Timelines'!BC62</f>
      </c>
      <c r="BF54" s="34">
        <f>$D54*'Timelines'!BD62</f>
      </c>
      <c r="BG54" s="34">
        <f>$D54*'Timelines'!BE62</f>
      </c>
      <c r="BH54" s="34">
        <f>$D54*'Timelines'!BF62</f>
      </c>
      <c r="BI54" s="34">
        <f>$D54*'Timelines'!BG62</f>
      </c>
      <c r="BJ54" s="34">
        <f>$D54*'Timelines'!BH62</f>
      </c>
      <c r="BK54" s="34">
        <f>$D54*'Timelines'!BI62</f>
      </c>
      <c r="BL54" s="34">
        <f>$D54*'Timelines'!BJ62</f>
      </c>
      <c r="BM54" s="34">
        <f>$D54*'Timelines'!BK62</f>
      </c>
      <c r="BN54" s="34">
        <f>$D54*'Timelines'!BL62</f>
      </c>
      <c r="BO54" s="34">
        <f>$D54*'Timelines'!BM62</f>
      </c>
      <c r="BP54" s="34">
        <f>$D54*'Timelines'!BN62</f>
      </c>
      <c r="BQ54" s="34">
        <f>$D54*'Timelines'!BO62</f>
      </c>
      <c r="BR54" s="34">
        <f>$D54*'Timelines'!BP62</f>
      </c>
      <c r="BS54" s="34">
        <f>$D54*'Timelines'!BQ62</f>
      </c>
      <c r="BT54" s="34">
        <f>$D54*'Timelines'!BR62</f>
      </c>
      <c r="BU54" s="34">
        <f>$D54*'Timelines'!BS62</f>
      </c>
      <c r="BV54" s="34">
        <f>$D54*'Timelines'!BT62</f>
      </c>
      <c r="BW54" s="34">
        <f>$D54*'Timelines'!BU62</f>
      </c>
      <c r="BX54" s="34">
        <f>$D54*'Timelines'!BV62</f>
      </c>
      <c r="BY54" s="34">
        <f>$D54*'Timelines'!BW62</f>
      </c>
      <c r="BZ54" s="34">
        <f>$D54*'Timelines'!BX62</f>
      </c>
      <c r="CA54" s="34">
        <f>$D54*'Timelines'!BY62</f>
      </c>
      <c r="CB54" s="34">
        <f>$D54*'Timelines'!BZ62</f>
      </c>
      <c r="CC54" s="34">
        <f>$D54*'Timelines'!CA62</f>
      </c>
      <c r="CD54" s="34">
        <f>$D54*'Timelines'!CB62</f>
      </c>
      <c r="CE54" s="34">
        <f>$D54*'Timelines'!CC62</f>
      </c>
      <c r="CF54" s="34">
        <f>$D54*'Timelines'!CD62</f>
      </c>
      <c r="CG54" s="34">
        <f>$D54*'Timelines'!CE62</f>
      </c>
      <c r="CH54" s="34">
        <f>$D54*'Timelines'!CF62</f>
      </c>
      <c r="CI54" s="34">
        <f>$D54*'Timelines'!CG62</f>
      </c>
      <c r="CJ54" s="34">
        <f>$D54*'Timelines'!CH62</f>
      </c>
    </row>
    <row r="55" spans="1:88" s="35" customFormat="1" x14ac:dyDescent="0.25">
      <c r="A55" s="35" t="s">
        <v>283</v>
      </c>
      <c r="B55" s="35" t="s">
        <v>73</v>
      </c>
      <c r="C55" s="35" t="s">
        <v>281</v>
      </c>
      <c r="D55" s="36">
        <f>SUM(E55:CJ55)</f>
      </c>
      <c r="E55" s="36">
        <f>SUM(E41:E54)</f>
      </c>
      <c r="F55" s="36">
        <f>SUM(F41:F54)</f>
      </c>
      <c r="G55" s="36">
        <f>SUM(G41:G54)</f>
      </c>
      <c r="H55" s="36">
        <f>SUM(H41:H54)</f>
      </c>
      <c r="I55" s="36">
        <f>SUM(I41:I54)</f>
      </c>
      <c r="J55" s="36">
        <f>SUM(J41:J54)</f>
      </c>
      <c r="K55" s="36">
        <f>SUM(K41:K54)</f>
      </c>
      <c r="L55" s="36">
        <f>SUM(L41:L54)</f>
      </c>
      <c r="M55" s="36">
        <f>SUM(M41:M54)</f>
      </c>
      <c r="N55" s="36">
        <f>SUM(N41:N54)</f>
      </c>
      <c r="O55" s="36">
        <f>SUM(O41:O54)</f>
      </c>
      <c r="P55" s="36">
        <f>SUM(P41:P54)</f>
      </c>
      <c r="Q55" s="36">
        <f>SUM(Q41:Q54)</f>
      </c>
      <c r="R55" s="36">
        <f>SUM(R41:R54)</f>
      </c>
      <c r="S55" s="36">
        <f>SUM(S41:S54)</f>
      </c>
      <c r="T55" s="36">
        <f>SUM(T41:T54)</f>
      </c>
      <c r="U55" s="36">
        <f>SUM(U41:U54)</f>
      </c>
      <c r="V55" s="36">
        <f>SUM(V41:V54)</f>
      </c>
      <c r="W55" s="36">
        <f>SUM(W41:W54)</f>
      </c>
      <c r="X55" s="36">
        <f>SUM(X41:X54)</f>
      </c>
      <c r="Y55" s="36">
        <f>SUM(Y41:Y54)</f>
      </c>
      <c r="Z55" s="36">
        <f>SUM(Z41:Z54)</f>
      </c>
      <c r="AA55" s="36">
        <f>SUM(AA41:AA54)</f>
      </c>
      <c r="AB55" s="36">
        <f>SUM(AB41:AB54)</f>
      </c>
      <c r="AC55" s="36">
        <f>SUM(AC41:AC54)</f>
      </c>
      <c r="AD55" s="36">
        <f>SUM(AD41:AD54)</f>
      </c>
      <c r="AE55" s="36">
        <f>SUM(AE41:AE54)</f>
      </c>
      <c r="AF55" s="36">
        <f>SUM(AF41:AF54)</f>
      </c>
      <c r="AG55" s="36">
        <f>SUM(AG41:AG54)</f>
      </c>
      <c r="AH55" s="36">
        <f>SUM(AH41:AH54)</f>
      </c>
      <c r="AI55" s="36">
        <f>SUM(AI41:AI54)</f>
      </c>
      <c r="AJ55" s="36">
        <f>SUM(AJ41:AJ54)</f>
      </c>
      <c r="AK55" s="36">
        <f>SUM(AK41:AK54)</f>
      </c>
      <c r="AL55" s="36">
        <f>SUM(AL41:AL54)</f>
      </c>
      <c r="AM55" s="36">
        <f>SUM(AM41:AM54)</f>
      </c>
      <c r="AN55" s="36">
        <f>SUM(AN41:AN54)</f>
      </c>
      <c r="AO55" s="36">
        <f>SUM(AO41:AO54)</f>
      </c>
      <c r="AP55" s="36">
        <f>SUM(AP41:AP54)</f>
      </c>
      <c r="AQ55" s="36">
        <f>SUM(AQ41:AQ54)</f>
      </c>
      <c r="AR55" s="36">
        <f>SUM(AR41:AR54)</f>
      </c>
      <c r="AS55" s="36">
        <f>SUM(AS41:AS54)</f>
      </c>
      <c r="AT55" s="36">
        <f>SUM(AT41:AT54)</f>
      </c>
      <c r="AU55" s="36">
        <f>SUM(AU41:AU54)</f>
      </c>
      <c r="AV55" s="36">
        <f>SUM(AV41:AV54)</f>
      </c>
      <c r="AW55" s="36">
        <f>SUM(AW41:AW54)</f>
      </c>
      <c r="AX55" s="36">
        <f>SUM(AX41:AX54)</f>
      </c>
      <c r="AY55" s="36">
        <f>SUM(AY41:AY54)</f>
      </c>
      <c r="AZ55" s="36">
        <f>SUM(AZ41:AZ54)</f>
      </c>
      <c r="BA55" s="36">
        <f>SUM(BA41:BA54)</f>
      </c>
      <c r="BB55" s="36">
        <f>SUM(BB41:BB54)</f>
      </c>
      <c r="BC55" s="36">
        <f>SUM(BC41:BC54)</f>
      </c>
      <c r="BD55" s="36">
        <f>SUM(BD41:BD54)</f>
      </c>
      <c r="BE55" s="36">
        <f>SUM(BE41:BE54)</f>
      </c>
      <c r="BF55" s="36">
        <f>SUM(BF41:BF54)</f>
      </c>
      <c r="BG55" s="36">
        <f>SUM(BG41:BG54)</f>
      </c>
      <c r="BH55" s="36">
        <f>SUM(BH41:BH54)</f>
      </c>
      <c r="BI55" s="36">
        <f>SUM(BI41:BI54)</f>
      </c>
      <c r="BJ55" s="36">
        <f>SUM(BJ41:BJ54)</f>
      </c>
      <c r="BK55" s="36">
        <f>SUM(BK41:BK54)</f>
      </c>
      <c r="BL55" s="36">
        <f>SUM(BL41:BL54)</f>
      </c>
      <c r="BM55" s="36">
        <f>SUM(BM41:BM54)</f>
      </c>
      <c r="BN55" s="36">
        <f>SUM(BN41:BN54)</f>
      </c>
      <c r="BO55" s="36">
        <f>SUM(BO41:BO54)</f>
      </c>
      <c r="BP55" s="36">
        <f>SUM(BP41:BP54)</f>
      </c>
      <c r="BQ55" s="36">
        <f>SUM(BQ41:BQ54)</f>
      </c>
      <c r="BR55" s="36">
        <f>SUM(BR41:BR54)</f>
      </c>
      <c r="BS55" s="36">
        <f>SUM(BS41:BS54)</f>
      </c>
      <c r="BT55" s="36">
        <f>SUM(BT41:BT54)</f>
      </c>
      <c r="BU55" s="36">
        <f>SUM(BU41:BU54)</f>
      </c>
      <c r="BV55" s="36">
        <f>SUM(BV41:BV54)</f>
      </c>
      <c r="BW55" s="36">
        <f>SUM(BW41:BW54)</f>
      </c>
      <c r="BX55" s="36">
        <f>SUM(BX41:BX54)</f>
      </c>
      <c r="BY55" s="36">
        <f>SUM(BY41:BY54)</f>
      </c>
      <c r="BZ55" s="36">
        <f>SUM(BZ41:BZ54)</f>
      </c>
      <c r="CA55" s="36">
        <f>SUM(CA41:CA54)</f>
      </c>
      <c r="CB55" s="36">
        <f>SUM(CB41:CB54)</f>
      </c>
      <c r="CC55" s="36">
        <f>SUM(CC41:CC54)</f>
      </c>
      <c r="CD55" s="36">
        <f>SUM(CD41:CD54)</f>
      </c>
      <c r="CE55" s="36">
        <f>SUM(CE41:CE54)</f>
      </c>
      <c r="CF55" s="36">
        <f>SUM(CF41:CF54)</f>
      </c>
      <c r="CG55" s="36">
        <f>SUM(CG41:CG54)</f>
      </c>
      <c r="CH55" s="36">
        <f>SUM(CH41:CH54)</f>
      </c>
      <c r="CI55" s="36">
        <f>SUM(CI41:CI54)</f>
      </c>
      <c r="CJ55" s="36">
        <f>SUM(CJ41:CJ54)</f>
      </c>
    </row>
    <row r="56" spans="1:88" s="41" customFormat="1" x14ac:dyDescent="0.25">
      <c r="A56" s="41" t="s">
        <v>283</v>
      </c>
      <c r="B56" s="41" t="s">
        <v>73</v>
      </c>
      <c r="C56" s="41" t="s">
        <v>284</v>
      </c>
      <c r="D56" s="42">
        <f>SUM(E56:CJ56)</f>
      </c>
      <c r="E56" s="42">
        <f>E40+E55</f>
      </c>
      <c r="F56" s="42">
        <f>F40+F55</f>
      </c>
      <c r="G56" s="42">
        <f>G40+G55</f>
      </c>
      <c r="H56" s="42">
        <f>H40+H55</f>
      </c>
      <c r="I56" s="42">
        <f>I40+I55</f>
      </c>
      <c r="J56" s="42">
        <f>J40+J55</f>
      </c>
      <c r="K56" s="42">
        <f>K40+K55</f>
      </c>
      <c r="L56" s="42">
        <f>L40+L55</f>
      </c>
      <c r="M56" s="42">
        <f>M40+M55</f>
      </c>
      <c r="N56" s="42">
        <f>N40+N55</f>
      </c>
      <c r="O56" s="42">
        <f>O40+O55</f>
      </c>
      <c r="P56" s="42">
        <f>P40+P55</f>
      </c>
      <c r="Q56" s="42">
        <f>Q40+Q55</f>
      </c>
      <c r="R56" s="42">
        <f>R40+R55</f>
      </c>
      <c r="S56" s="42">
        <f>S40+S55</f>
      </c>
      <c r="T56" s="42">
        <f>T40+T55</f>
      </c>
      <c r="U56" s="42">
        <f>U40+U55</f>
      </c>
      <c r="V56" s="42">
        <f>V40+V55</f>
      </c>
      <c r="W56" s="42">
        <f>W40+W55</f>
      </c>
      <c r="X56" s="42">
        <f>X40+X55</f>
      </c>
      <c r="Y56" s="42">
        <f>Y40+Y55</f>
      </c>
      <c r="Z56" s="42">
        <f>Z40+Z55</f>
      </c>
      <c r="AA56" s="42">
        <f>AA40+AA55</f>
      </c>
      <c r="AB56" s="42">
        <f>AB40+AB55</f>
      </c>
      <c r="AC56" s="42">
        <f>AC40+AC55</f>
      </c>
      <c r="AD56" s="42">
        <f>AD40+AD55</f>
      </c>
      <c r="AE56" s="42">
        <f>AE40+AE55</f>
      </c>
      <c r="AF56" s="42">
        <f>AF40+AF55</f>
      </c>
      <c r="AG56" s="42">
        <f>AG40+AG55</f>
      </c>
      <c r="AH56" s="42">
        <f>AH40+AH55</f>
      </c>
      <c r="AI56" s="42">
        <f>AI40+AI55</f>
      </c>
      <c r="AJ56" s="42">
        <f>AJ40+AJ55</f>
      </c>
      <c r="AK56" s="42">
        <f>AK40+AK55</f>
      </c>
      <c r="AL56" s="42">
        <f>AL40+AL55</f>
      </c>
      <c r="AM56" s="42">
        <f>AM40+AM55</f>
      </c>
      <c r="AN56" s="42">
        <f>AN40+AN55</f>
      </c>
      <c r="AO56" s="42">
        <f>AO40+AO55</f>
      </c>
      <c r="AP56" s="42">
        <f>AP40+AP55</f>
      </c>
      <c r="AQ56" s="42">
        <f>AQ40+AQ55</f>
      </c>
      <c r="AR56" s="42">
        <f>AR40+AR55</f>
      </c>
      <c r="AS56" s="42">
        <f>AS40+AS55</f>
      </c>
      <c r="AT56" s="42">
        <f>AT40+AT55</f>
      </c>
      <c r="AU56" s="42">
        <f>AU40+AU55</f>
      </c>
      <c r="AV56" s="42">
        <f>AV40+AV55</f>
      </c>
      <c r="AW56" s="42">
        <f>AW40+AW55</f>
      </c>
      <c r="AX56" s="42">
        <f>AX40+AX55</f>
      </c>
      <c r="AY56" s="42">
        <f>AY40+AY55</f>
      </c>
      <c r="AZ56" s="42">
        <f>AZ40+AZ55</f>
      </c>
      <c r="BA56" s="42">
        <f>BA40+BA55</f>
      </c>
      <c r="BB56" s="42">
        <f>BB40+BB55</f>
      </c>
      <c r="BC56" s="42">
        <f>BC40+BC55</f>
      </c>
      <c r="BD56" s="42">
        <f>BD40+BD55</f>
      </c>
      <c r="BE56" s="42">
        <f>BE40+BE55</f>
      </c>
      <c r="BF56" s="42">
        <f>BF40+BF55</f>
      </c>
      <c r="BG56" s="42">
        <f>BG40+BG55</f>
      </c>
      <c r="BH56" s="42">
        <f>BH40+BH55</f>
      </c>
      <c r="BI56" s="42">
        <f>BI40+BI55</f>
      </c>
      <c r="BJ56" s="42">
        <f>BJ40+BJ55</f>
      </c>
      <c r="BK56" s="42">
        <f>BK40+BK55</f>
      </c>
      <c r="BL56" s="42">
        <f>BL40+BL55</f>
      </c>
      <c r="BM56" s="42">
        <f>BM40+BM55</f>
      </c>
      <c r="BN56" s="42">
        <f>BN40+BN55</f>
      </c>
      <c r="BO56" s="42">
        <f>BO40+BO55</f>
      </c>
      <c r="BP56" s="42">
        <f>BP40+BP55</f>
      </c>
      <c r="BQ56" s="42">
        <f>BQ40+BQ55</f>
      </c>
      <c r="BR56" s="42">
        <f>BR40+BR55</f>
      </c>
      <c r="BS56" s="42">
        <f>BS40+BS55</f>
      </c>
      <c r="BT56" s="42">
        <f>BT40+BT55</f>
      </c>
      <c r="BU56" s="42">
        <f>BU40+BU55</f>
      </c>
      <c r="BV56" s="42">
        <f>BV40+BV55</f>
      </c>
      <c r="BW56" s="42">
        <f>BW40+BW55</f>
      </c>
      <c r="BX56" s="42">
        <f>BX40+BX55</f>
      </c>
      <c r="BY56" s="42">
        <f>BY40+BY55</f>
      </c>
      <c r="BZ56" s="42">
        <f>BZ40+BZ55</f>
      </c>
      <c r="CA56" s="42">
        <f>CA40+CA55</f>
      </c>
      <c r="CB56" s="42">
        <f>CB40+CB55</f>
      </c>
      <c r="CC56" s="42">
        <f>CC40+CC55</f>
      </c>
      <c r="CD56" s="42">
        <f>CD40+CD55</f>
      </c>
      <c r="CE56" s="42">
        <f>CE40+CE55</f>
      </c>
      <c r="CF56" s="42">
        <f>CF40+CF55</f>
      </c>
      <c r="CG56" s="42">
        <f>CG40+CG55</f>
      </c>
      <c r="CH56" s="42">
        <f>CH40+CH55</f>
      </c>
      <c r="CI56" s="42">
        <f>CI40+CI55</f>
      </c>
      <c r="CJ56" s="42">
        <f>CJ40+CJ55</f>
      </c>
    </row>
    <row r="58" spans="1:88" s="35" customFormat="1" x14ac:dyDescent="0.25">
      <c r="A58" s="35" t="s">
        <v>73</v>
      </c>
      <c r="B58" s="35" t="s">
        <v>73</v>
      </c>
      <c r="C58" s="35" t="s">
        <v>285</v>
      </c>
      <c r="D58" s="36">
        <f>SUM(E58:CJ58)</f>
      </c>
      <c r="E58" s="36">
        <f>E12+E40+E13</f>
      </c>
      <c r="F58" s="36">
        <f>F12+F40+F13</f>
      </c>
      <c r="G58" s="36">
        <f>G12+G40+G13</f>
      </c>
      <c r="H58" s="36">
        <f>H12+H40+H13</f>
      </c>
      <c r="I58" s="36">
        <f>I12+I40+I13</f>
      </c>
      <c r="J58" s="36">
        <f>J12+J40+J13</f>
      </c>
      <c r="K58" s="36">
        <f>K12+K40+K13</f>
      </c>
      <c r="L58" s="36">
        <f>L12+L40+L13</f>
      </c>
      <c r="M58" s="36">
        <f>M12+M40+M13</f>
      </c>
      <c r="N58" s="36">
        <f>N12+N40+N13</f>
      </c>
      <c r="O58" s="36">
        <f>O12+O40+O13</f>
      </c>
      <c r="P58" s="36">
        <f>P12+P40+P13</f>
      </c>
      <c r="Q58" s="36">
        <f>Q12+Q40+Q13</f>
      </c>
      <c r="R58" s="36">
        <f>R12+R40+R13</f>
      </c>
      <c r="S58" s="36">
        <f>S12+S40+S13</f>
      </c>
      <c r="T58" s="36">
        <f>T12+T40+T13</f>
      </c>
      <c r="U58" s="36">
        <f>U12+U40+U13</f>
      </c>
      <c r="V58" s="36">
        <f>V12+V40+V13</f>
      </c>
      <c r="W58" s="36">
        <f>W12+W40+W13</f>
      </c>
      <c r="X58" s="36">
        <f>X12+X40+X13</f>
      </c>
      <c r="Y58" s="36">
        <f>Y12+Y40+Y13</f>
      </c>
      <c r="Z58" s="36">
        <f>Z12+Z40+Z13</f>
      </c>
      <c r="AA58" s="36">
        <f>AA12+AA40+AA13</f>
      </c>
      <c r="AB58" s="36">
        <f>AB12+AB40+AB13</f>
      </c>
      <c r="AC58" s="36">
        <f>AC12+AC40+AC13</f>
      </c>
      <c r="AD58" s="36">
        <f>AD12+AD40+AD13</f>
      </c>
      <c r="AE58" s="36">
        <f>AE12+AE40+AE13</f>
      </c>
      <c r="AF58" s="36">
        <f>AF12+AF40+AF13</f>
      </c>
      <c r="AG58" s="36">
        <f>AG12+AG40+AG13</f>
      </c>
      <c r="AH58" s="36">
        <f>AH12+AH40+AH13</f>
      </c>
      <c r="AI58" s="36">
        <f>AI12+AI40+AI13</f>
      </c>
      <c r="AJ58" s="36">
        <f>AJ12+AJ40+AJ13</f>
      </c>
      <c r="AK58" s="36">
        <f>AK12+AK40+AK13</f>
      </c>
      <c r="AL58" s="36">
        <f>AL12+AL40+AL13</f>
      </c>
      <c r="AM58" s="36">
        <f>AM12+AM40+AM13</f>
      </c>
      <c r="AN58" s="36">
        <f>AN12+AN40+AN13</f>
      </c>
      <c r="AO58" s="36">
        <f>AO12+AO40+AO13</f>
      </c>
      <c r="AP58" s="36">
        <f>AP12+AP40+AP13</f>
      </c>
      <c r="AQ58" s="36">
        <f>AQ12+AQ40+AQ13</f>
      </c>
      <c r="AR58" s="36">
        <f>AR12+AR40+AR13</f>
      </c>
      <c r="AS58" s="36">
        <f>AS12+AS40+AS13</f>
      </c>
      <c r="AT58" s="36">
        <f>AT12+AT40+AT13</f>
      </c>
      <c r="AU58" s="36">
        <f>AU12+AU40+AU13</f>
      </c>
      <c r="AV58" s="36">
        <f>AV12+AV40+AV13</f>
      </c>
      <c r="AW58" s="36">
        <f>AW12+AW40+AW13</f>
      </c>
      <c r="AX58" s="36">
        <f>AX12+AX40+AX13</f>
      </c>
      <c r="AY58" s="36">
        <f>AY12+AY40+AY13</f>
      </c>
      <c r="AZ58" s="36">
        <f>AZ12+AZ40+AZ13</f>
      </c>
      <c r="BA58" s="36">
        <f>BA12+BA40+BA13</f>
      </c>
      <c r="BB58" s="36">
        <f>BB12+BB40+BB13</f>
      </c>
      <c r="BC58" s="36">
        <f>BC12+BC40+BC13</f>
      </c>
      <c r="BD58" s="36">
        <f>BD12+BD40+BD13</f>
      </c>
      <c r="BE58" s="36">
        <f>BE12+BE40+BE13</f>
      </c>
      <c r="BF58" s="36">
        <f>BF12+BF40+BF13</f>
      </c>
      <c r="BG58" s="36">
        <f>BG12+BG40+BG13</f>
      </c>
      <c r="BH58" s="36">
        <f>BH12+BH40+BH13</f>
      </c>
      <c r="BI58" s="36">
        <f>BI12+BI40+BI13</f>
      </c>
      <c r="BJ58" s="36">
        <f>BJ12+BJ40+BJ13</f>
      </c>
      <c r="BK58" s="36">
        <f>BK12+BK40+BK13</f>
      </c>
      <c r="BL58" s="36">
        <f>BL12+BL40+BL13</f>
      </c>
      <c r="BM58" s="36">
        <f>BM12+BM40+BM13</f>
      </c>
      <c r="BN58" s="36">
        <f>BN12+BN40+BN13</f>
      </c>
      <c r="BO58" s="36">
        <f>BO12+BO40+BO13</f>
      </c>
      <c r="BP58" s="36">
        <f>BP12+BP40+BP13</f>
      </c>
      <c r="BQ58" s="36">
        <f>BQ12+BQ40+BQ13</f>
      </c>
      <c r="BR58" s="36">
        <f>BR12+BR40+BR13</f>
      </c>
      <c r="BS58" s="36">
        <f>BS12+BS40+BS13</f>
      </c>
      <c r="BT58" s="36">
        <f>BT12+BT40+BT13</f>
      </c>
      <c r="BU58" s="36">
        <f>BU12+BU40+BU13</f>
      </c>
      <c r="BV58" s="36">
        <f>BV12+BV40+BV13</f>
      </c>
      <c r="BW58" s="36">
        <f>BW12+BW40+BW13</f>
      </c>
      <c r="BX58" s="36">
        <f>BX12+BX40+BX13</f>
      </c>
      <c r="BY58" s="36">
        <f>BY12+BY40+BY13</f>
      </c>
      <c r="BZ58" s="36">
        <f>BZ12+BZ40+BZ13</f>
      </c>
      <c r="CA58" s="36">
        <f>CA12+CA40+CA13</f>
      </c>
      <c r="CB58" s="36">
        <f>CB12+CB40+CB13</f>
      </c>
      <c r="CC58" s="36">
        <f>CC12+CC40+CC13</f>
      </c>
      <c r="CD58" s="36">
        <f>CD12+CD40+CD13</f>
      </c>
      <c r="CE58" s="36">
        <f>CE12+CE40+CE13</f>
      </c>
      <c r="CF58" s="36">
        <f>CF12+CF40+CF13</f>
      </c>
      <c r="CG58" s="36">
        <f>CG12+CG40+CG13</f>
      </c>
      <c r="CH58" s="36">
        <f>CH12+CH40+CH13</f>
      </c>
      <c r="CI58" s="36">
        <f>CI12+CI40+CI13</f>
      </c>
      <c r="CJ58" s="36">
        <f>CJ12+CJ40+CJ13</f>
      </c>
    </row>
    <row r="59" spans="1:88" s="35" customFormat="1" x14ac:dyDescent="0.25">
      <c r="A59" s="35" t="s">
        <v>73</v>
      </c>
      <c r="B59" s="35" t="s">
        <v>73</v>
      </c>
      <c r="C59" s="35" t="s">
        <v>286</v>
      </c>
      <c r="D59" s="36">
        <f>SUM(E59:CJ59)</f>
      </c>
      <c r="E59" s="36">
        <f>E28+E55</f>
      </c>
      <c r="F59" s="36">
        <f>F28+F55</f>
      </c>
      <c r="G59" s="36">
        <f>G28+G55</f>
      </c>
      <c r="H59" s="36">
        <f>H28+H55</f>
      </c>
      <c r="I59" s="36">
        <f>I28+I55</f>
      </c>
      <c r="J59" s="36">
        <f>J28+J55</f>
      </c>
      <c r="K59" s="36">
        <f>K28+K55</f>
      </c>
      <c r="L59" s="36">
        <f>L28+L55</f>
      </c>
      <c r="M59" s="36">
        <f>M28+M55</f>
      </c>
      <c r="N59" s="36">
        <f>N28+N55</f>
      </c>
      <c r="O59" s="36">
        <f>O28+O55</f>
      </c>
      <c r="P59" s="36">
        <f>P28+P55</f>
      </c>
      <c r="Q59" s="36">
        <f>Q28+Q55</f>
      </c>
      <c r="R59" s="36">
        <f>R28+R55</f>
      </c>
      <c r="S59" s="36">
        <f>S28+S55</f>
      </c>
      <c r="T59" s="36">
        <f>T28+T55</f>
      </c>
      <c r="U59" s="36">
        <f>U28+U55</f>
      </c>
      <c r="V59" s="36">
        <f>V28+V55</f>
      </c>
      <c r="W59" s="36">
        <f>W28+W55</f>
      </c>
      <c r="X59" s="36">
        <f>X28+X55</f>
      </c>
      <c r="Y59" s="36">
        <f>Y28+Y55</f>
      </c>
      <c r="Z59" s="36">
        <f>Z28+Z55</f>
      </c>
      <c r="AA59" s="36">
        <f>AA28+AA55</f>
      </c>
      <c r="AB59" s="36">
        <f>AB28+AB55</f>
      </c>
      <c r="AC59" s="36">
        <f>AC28+AC55</f>
      </c>
      <c r="AD59" s="36">
        <f>AD28+AD55</f>
      </c>
      <c r="AE59" s="36">
        <f>AE28+AE55</f>
      </c>
      <c r="AF59" s="36">
        <f>AF28+AF55</f>
      </c>
      <c r="AG59" s="36">
        <f>AG28+AG55</f>
      </c>
      <c r="AH59" s="36">
        <f>AH28+AH55</f>
      </c>
      <c r="AI59" s="36">
        <f>AI28+AI55</f>
      </c>
      <c r="AJ59" s="36">
        <f>AJ28+AJ55</f>
      </c>
      <c r="AK59" s="36">
        <f>AK28+AK55</f>
      </c>
      <c r="AL59" s="36">
        <f>AL28+AL55</f>
      </c>
      <c r="AM59" s="36">
        <f>AM28+AM55</f>
      </c>
      <c r="AN59" s="36">
        <f>AN28+AN55</f>
      </c>
      <c r="AO59" s="36">
        <f>AO28+AO55</f>
      </c>
      <c r="AP59" s="36">
        <f>AP28+AP55</f>
      </c>
      <c r="AQ59" s="36">
        <f>AQ28+AQ55</f>
      </c>
      <c r="AR59" s="36">
        <f>AR28+AR55</f>
      </c>
      <c r="AS59" s="36">
        <f>AS28+AS55</f>
      </c>
      <c r="AT59" s="36">
        <f>AT28+AT55</f>
      </c>
      <c r="AU59" s="36">
        <f>AU28+AU55</f>
      </c>
      <c r="AV59" s="36">
        <f>AV28+AV55</f>
      </c>
      <c r="AW59" s="36">
        <f>AW28+AW55</f>
      </c>
      <c r="AX59" s="36">
        <f>AX28+AX55</f>
      </c>
      <c r="AY59" s="36">
        <f>AY28+AY55</f>
      </c>
      <c r="AZ59" s="36">
        <f>AZ28+AZ55</f>
      </c>
      <c r="BA59" s="36">
        <f>BA28+BA55</f>
      </c>
      <c r="BB59" s="36">
        <f>BB28+BB55</f>
      </c>
      <c r="BC59" s="36">
        <f>BC28+BC55</f>
      </c>
      <c r="BD59" s="36">
        <f>BD28+BD55</f>
      </c>
      <c r="BE59" s="36">
        <f>BE28+BE55</f>
      </c>
      <c r="BF59" s="36">
        <f>BF28+BF55</f>
      </c>
      <c r="BG59" s="36">
        <f>BG28+BG55</f>
      </c>
      <c r="BH59" s="36">
        <f>BH28+BH55</f>
      </c>
      <c r="BI59" s="36">
        <f>BI28+BI55</f>
      </c>
      <c r="BJ59" s="36">
        <f>BJ28+BJ55</f>
      </c>
      <c r="BK59" s="36">
        <f>BK28+BK55</f>
      </c>
      <c r="BL59" s="36">
        <f>BL28+BL55</f>
      </c>
      <c r="BM59" s="36">
        <f>BM28+BM55</f>
      </c>
      <c r="BN59" s="36">
        <f>BN28+BN55</f>
      </c>
      <c r="BO59" s="36">
        <f>BO28+BO55</f>
      </c>
      <c r="BP59" s="36">
        <f>BP28+BP55</f>
      </c>
      <c r="BQ59" s="36">
        <f>BQ28+BQ55</f>
      </c>
      <c r="BR59" s="36">
        <f>BR28+BR55</f>
      </c>
      <c r="BS59" s="36">
        <f>BS28+BS55</f>
      </c>
      <c r="BT59" s="36">
        <f>BT28+BT55</f>
      </c>
      <c r="BU59" s="36">
        <f>BU28+BU55</f>
      </c>
      <c r="BV59" s="36">
        <f>BV28+BV55</f>
      </c>
      <c r="BW59" s="36">
        <f>BW28+BW55</f>
      </c>
      <c r="BX59" s="36">
        <f>BX28+BX55</f>
      </c>
      <c r="BY59" s="36">
        <f>BY28+BY55</f>
      </c>
      <c r="BZ59" s="36">
        <f>BZ28+BZ55</f>
      </c>
      <c r="CA59" s="36">
        <f>CA28+CA55</f>
      </c>
      <c r="CB59" s="36">
        <f>CB28+CB55</f>
      </c>
      <c r="CC59" s="36">
        <f>CC28+CC55</f>
      </c>
      <c r="CD59" s="36">
        <f>CD28+CD55</f>
      </c>
      <c r="CE59" s="36">
        <f>CE28+CE55</f>
      </c>
      <c r="CF59" s="36">
        <f>CF28+CF55</f>
      </c>
      <c r="CG59" s="36">
        <f>CG28+CG55</f>
      </c>
      <c r="CH59" s="36">
        <f>CH28+CH55</f>
      </c>
      <c r="CI59" s="36">
        <f>CI28+CI55</f>
      </c>
      <c r="CJ59" s="36">
        <f>CJ28+CJ55</f>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K34"/>
  <sheetViews>
    <sheetView workbookViewId="0" showGridLines="0">
      <pane xSplit="5" ySplit="1" topLeftCell="F2" activePane="bottomRight" state="frozen"/>
      <selection pane="bottomRight"/>
    </sheetView>
  </sheetViews>
  <sheetFormatPr defaultRowHeight="15" outlineLevelRow="0" outlineLevelCol="0" x14ac:dyDescent="55"/>
  <cols>
    <col min="1" max="1" width="20" customWidth="1"/>
    <col min="2" max="2" width="14" customWidth="1"/>
    <col min="3" max="3" width="28" customWidth="1"/>
    <col min="4" max="4" width="10" customWidth="1"/>
    <col min="5" max="5" width="16" customWidth="1"/>
    <col min="6" max="89" width="13" customWidth="1"/>
  </cols>
  <sheetData>
    <row r="1" ht="28" customHeight="1" spans="1:89" s="30" customFormat="1" x14ac:dyDescent="0.25">
      <c r="A1" s="30" t="s">
        <v>250</v>
      </c>
      <c r="B1" s="30" t="s">
        <v>251</v>
      </c>
      <c r="C1" s="30" t="s">
        <v>46</v>
      </c>
      <c r="D1" s="30" t="s">
        <v>287</v>
      </c>
      <c r="E1" s="30" t="s">
        <v>288</v>
      </c>
      <c r="F1" s="30" t="s">
        <v>139</v>
      </c>
      <c r="G1" s="30" t="s">
        <v>140</v>
      </c>
      <c r="H1" s="30" t="s">
        <v>141</v>
      </c>
      <c r="I1" s="30" t="s">
        <v>142</v>
      </c>
      <c r="J1" s="30" t="s">
        <v>143</v>
      </c>
      <c r="K1" s="30" t="s">
        <v>144</v>
      </c>
      <c r="L1" s="30" t="s">
        <v>145</v>
      </c>
      <c r="M1" s="30" t="s">
        <v>146</v>
      </c>
      <c r="N1" s="30" t="s">
        <v>147</v>
      </c>
      <c r="O1" s="30" t="s">
        <v>148</v>
      </c>
      <c r="P1" s="30" t="s">
        <v>149</v>
      </c>
      <c r="Q1" s="30" t="s">
        <v>150</v>
      </c>
      <c r="R1" s="30" t="s">
        <v>151</v>
      </c>
      <c r="S1" s="30" t="s">
        <v>152</v>
      </c>
      <c r="T1" s="30" t="s">
        <v>153</v>
      </c>
      <c r="U1" s="30" t="s">
        <v>154</v>
      </c>
      <c r="V1" s="30" t="s">
        <v>155</v>
      </c>
      <c r="W1" s="30" t="s">
        <v>156</v>
      </c>
      <c r="X1" s="30" t="s">
        <v>157</v>
      </c>
      <c r="Y1" s="30" t="s">
        <v>158</v>
      </c>
      <c r="Z1" s="30" t="s">
        <v>159</v>
      </c>
      <c r="AA1" s="30" t="s">
        <v>160</v>
      </c>
      <c r="AB1" s="30" t="s">
        <v>161</v>
      </c>
      <c r="AC1" s="30" t="s">
        <v>162</v>
      </c>
      <c r="AD1" s="30" t="s">
        <v>163</v>
      </c>
      <c r="AE1" s="30" t="s">
        <v>164</v>
      </c>
      <c r="AF1" s="30" t="s">
        <v>165</v>
      </c>
      <c r="AG1" s="30" t="s">
        <v>166</v>
      </c>
      <c r="AH1" s="30" t="s">
        <v>167</v>
      </c>
      <c r="AI1" s="30" t="s">
        <v>168</v>
      </c>
      <c r="AJ1" s="30" t="s">
        <v>169</v>
      </c>
      <c r="AK1" s="30" t="s">
        <v>170</v>
      </c>
      <c r="AL1" s="30" t="s">
        <v>171</v>
      </c>
      <c r="AM1" s="30" t="s">
        <v>172</v>
      </c>
      <c r="AN1" s="30" t="s">
        <v>173</v>
      </c>
      <c r="AO1" s="30" t="s">
        <v>174</v>
      </c>
      <c r="AP1" s="30" t="s">
        <v>175</v>
      </c>
      <c r="AQ1" s="30" t="s">
        <v>176</v>
      </c>
      <c r="AR1" s="30" t="s">
        <v>177</v>
      </c>
      <c r="AS1" s="30" t="s">
        <v>178</v>
      </c>
      <c r="AT1" s="30" t="s">
        <v>179</v>
      </c>
      <c r="AU1" s="30" t="s">
        <v>180</v>
      </c>
      <c r="AV1" s="30" t="s">
        <v>181</v>
      </c>
      <c r="AW1" s="30" t="s">
        <v>182</v>
      </c>
      <c r="AX1" s="30" t="s">
        <v>183</v>
      </c>
      <c r="AY1" s="30" t="s">
        <v>184</v>
      </c>
      <c r="AZ1" s="30" t="s">
        <v>185</v>
      </c>
      <c r="BA1" s="30" t="s">
        <v>186</v>
      </c>
      <c r="BB1" s="30" t="s">
        <v>187</v>
      </c>
      <c r="BC1" s="30" t="s">
        <v>188</v>
      </c>
      <c r="BD1" s="30" t="s">
        <v>189</v>
      </c>
      <c r="BE1" s="30" t="s">
        <v>190</v>
      </c>
      <c r="BF1" s="30" t="s">
        <v>191</v>
      </c>
      <c r="BG1" s="30" t="s">
        <v>192</v>
      </c>
      <c r="BH1" s="30" t="s">
        <v>193</v>
      </c>
      <c r="BI1" s="30" t="s">
        <v>194</v>
      </c>
      <c r="BJ1" s="30" t="s">
        <v>195</v>
      </c>
      <c r="BK1" s="30" t="s">
        <v>196</v>
      </c>
      <c r="BL1" s="30" t="s">
        <v>197</v>
      </c>
      <c r="BM1" s="30" t="s">
        <v>198</v>
      </c>
      <c r="BN1" s="30" t="s">
        <v>199</v>
      </c>
      <c r="BO1" s="30" t="s">
        <v>200</v>
      </c>
      <c r="BP1" s="30" t="s">
        <v>201</v>
      </c>
      <c r="BQ1" s="30" t="s">
        <v>202</v>
      </c>
      <c r="BR1" s="30" t="s">
        <v>203</v>
      </c>
      <c r="BS1" s="30" t="s">
        <v>204</v>
      </c>
      <c r="BT1" s="30" t="s">
        <v>205</v>
      </c>
      <c r="BU1" s="30" t="s">
        <v>206</v>
      </c>
      <c r="BV1" s="30" t="s">
        <v>207</v>
      </c>
      <c r="BW1" s="30" t="s">
        <v>208</v>
      </c>
      <c r="BX1" s="30" t="s">
        <v>209</v>
      </c>
      <c r="BY1" s="30" t="s">
        <v>210</v>
      </c>
      <c r="BZ1" s="30" t="s">
        <v>211</v>
      </c>
      <c r="CA1" s="30" t="s">
        <v>212</v>
      </c>
      <c r="CB1" s="30" t="s">
        <v>213</v>
      </c>
      <c r="CC1" s="30" t="s">
        <v>214</v>
      </c>
      <c r="CD1" s="30" t="s">
        <v>215</v>
      </c>
      <c r="CE1" s="30" t="s">
        <v>216</v>
      </c>
      <c r="CF1" s="30" t="s">
        <v>217</v>
      </c>
      <c r="CG1" s="30" t="s">
        <v>218</v>
      </c>
      <c r="CH1" s="30" t="s">
        <v>219</v>
      </c>
      <c r="CI1" s="30" t="s">
        <v>220</v>
      </c>
      <c r="CJ1" s="30" t="s">
        <v>221</v>
      </c>
      <c r="CK1" s="30" t="s">
        <v>222</v>
      </c>
    </row>
    <row r="2" spans="1:89" s="33" customFormat="1" x14ac:dyDescent="0.25">
      <c r="A2" s="33" t="s">
        <v>252</v>
      </c>
      <c r="B2" s="33" t="s">
        <v>289</v>
      </c>
      <c r="C2" s="33" t="s">
        <v>290</v>
      </c>
      <c r="D2" s="33">
        <v>5</v>
      </c>
      <c r="E2" s="34">
        <v>255000</v>
      </c>
      <c r="F2" s="34">
        <f>$E2*'Timelines'!C32</f>
      </c>
      <c r="G2" s="34">
        <f>$E2*'Timelines'!D32</f>
      </c>
      <c r="H2" s="34">
        <f>$E2*'Timelines'!E32</f>
      </c>
      <c r="I2" s="34">
        <f>$E2*'Timelines'!F32</f>
      </c>
      <c r="J2" s="34">
        <f>$E2*'Timelines'!G32</f>
      </c>
      <c r="K2" s="34">
        <f>$E2*'Timelines'!H32</f>
      </c>
      <c r="L2" s="34">
        <f>$E2*'Timelines'!I32</f>
      </c>
      <c r="M2" s="34">
        <f>$E2*'Timelines'!J32</f>
      </c>
      <c r="N2" s="34">
        <f>$E2*'Timelines'!K32</f>
      </c>
      <c r="O2" s="34">
        <f>$E2*'Timelines'!L32</f>
      </c>
      <c r="P2" s="34">
        <f>$E2*'Timelines'!M32</f>
      </c>
      <c r="Q2" s="34">
        <f>$E2*'Timelines'!N32</f>
      </c>
      <c r="R2" s="34">
        <f>$E2*'Timelines'!O32</f>
      </c>
      <c r="S2" s="34">
        <f>$E2*'Timelines'!P32</f>
      </c>
      <c r="T2" s="34">
        <f>$E2*'Timelines'!Q32</f>
      </c>
      <c r="U2" s="34">
        <f>$E2*'Timelines'!R32</f>
      </c>
      <c r="V2" s="34">
        <f>$E2*'Timelines'!S32</f>
      </c>
      <c r="W2" s="34">
        <f>$E2*'Timelines'!T32</f>
      </c>
      <c r="X2" s="34">
        <f>$E2*'Timelines'!U32</f>
      </c>
      <c r="Y2" s="34">
        <f>$E2*'Timelines'!V32</f>
      </c>
      <c r="Z2" s="34">
        <f>$E2*'Timelines'!W32</f>
      </c>
      <c r="AA2" s="34">
        <f>$E2*'Timelines'!X32</f>
      </c>
      <c r="AB2" s="34">
        <f>$E2*'Timelines'!Y32</f>
      </c>
      <c r="AC2" s="34">
        <f>$E2*'Timelines'!Z32</f>
      </c>
      <c r="AD2" s="34">
        <f>$E2*'Timelines'!AA32</f>
      </c>
      <c r="AE2" s="34">
        <f>$E2*'Timelines'!AB32</f>
      </c>
      <c r="AF2" s="34">
        <f>$E2*'Timelines'!AC32</f>
      </c>
      <c r="AG2" s="34">
        <f>$E2*'Timelines'!AD32</f>
      </c>
      <c r="AH2" s="34">
        <f>$E2*'Timelines'!AE32</f>
      </c>
      <c r="AI2" s="34">
        <f>$E2*'Timelines'!AF32</f>
      </c>
      <c r="AJ2" s="34">
        <f>$E2*'Timelines'!AG32</f>
      </c>
      <c r="AK2" s="34">
        <f>$E2*'Timelines'!AH32</f>
      </c>
      <c r="AL2" s="34">
        <f>$E2*'Timelines'!AI32</f>
      </c>
      <c r="AM2" s="34">
        <f>$E2*'Timelines'!AJ32</f>
      </c>
      <c r="AN2" s="34">
        <f>$E2*'Timelines'!AK32</f>
      </c>
      <c r="AO2" s="34">
        <f>$E2*'Timelines'!AL32</f>
      </c>
      <c r="AP2" s="34">
        <f>$E2*'Timelines'!AM32</f>
      </c>
      <c r="AQ2" s="34">
        <f>$E2*'Timelines'!AN32</f>
      </c>
      <c r="AR2" s="34">
        <f>$E2*'Timelines'!AO32</f>
      </c>
      <c r="AS2" s="34">
        <f>$E2*'Timelines'!AP32</f>
      </c>
      <c r="AT2" s="34">
        <f>$E2*'Timelines'!AQ32</f>
      </c>
      <c r="AU2" s="34">
        <f>$E2*'Timelines'!AR32</f>
      </c>
      <c r="AV2" s="34">
        <f>$E2*'Timelines'!AS32</f>
      </c>
      <c r="AW2" s="34">
        <f>$E2*'Timelines'!AT32</f>
      </c>
      <c r="AX2" s="34">
        <f>$E2*'Timelines'!AU32</f>
      </c>
      <c r="AY2" s="34">
        <f>$E2*'Timelines'!AV32</f>
      </c>
      <c r="AZ2" s="34">
        <f>$E2*'Timelines'!AW32</f>
      </c>
      <c r="BA2" s="34">
        <f>$E2*'Timelines'!AX32</f>
      </c>
      <c r="BB2" s="34">
        <f>$E2*'Timelines'!AY32</f>
      </c>
      <c r="BC2" s="34">
        <f>$E2*'Timelines'!AZ32</f>
      </c>
      <c r="BD2" s="34">
        <f>$E2*'Timelines'!BA32</f>
      </c>
      <c r="BE2" s="34">
        <f>$E2*'Timelines'!BB32</f>
      </c>
      <c r="BF2" s="34">
        <f>$E2*'Timelines'!BC32</f>
      </c>
      <c r="BG2" s="34">
        <f>$E2*'Timelines'!BD32</f>
      </c>
      <c r="BH2" s="34">
        <f>$E2*'Timelines'!BE32</f>
      </c>
      <c r="BI2" s="34">
        <f>$E2*'Timelines'!BF32</f>
      </c>
      <c r="BJ2" s="34">
        <f>$E2*'Timelines'!BG32</f>
      </c>
      <c r="BK2" s="34">
        <f>$E2*'Timelines'!BH32</f>
      </c>
      <c r="BL2" s="34">
        <f>$E2*'Timelines'!BI32</f>
      </c>
      <c r="BM2" s="34">
        <f>$E2*'Timelines'!BJ32</f>
      </c>
      <c r="BN2" s="34">
        <f>$E2*'Timelines'!BK32</f>
      </c>
      <c r="BO2" s="34">
        <f>$E2*'Timelines'!BL32</f>
      </c>
      <c r="BP2" s="34">
        <f>$E2*'Timelines'!BM32</f>
      </c>
      <c r="BQ2" s="34">
        <f>$E2*'Timelines'!BN32</f>
      </c>
      <c r="BR2" s="34">
        <f>$E2*'Timelines'!BO32</f>
      </c>
      <c r="BS2" s="34">
        <f>$E2*'Timelines'!BP32</f>
      </c>
      <c r="BT2" s="34">
        <f>$E2*'Timelines'!BQ32</f>
      </c>
      <c r="BU2" s="34">
        <f>$E2*'Timelines'!BR32</f>
      </c>
      <c r="BV2" s="34">
        <f>$E2*'Timelines'!BS32</f>
      </c>
      <c r="BW2" s="34">
        <f>$E2*'Timelines'!BT32</f>
      </c>
      <c r="BX2" s="34">
        <f>$E2*'Timelines'!BU32</f>
      </c>
      <c r="BY2" s="34">
        <f>$E2*'Timelines'!BV32</f>
      </c>
      <c r="BZ2" s="34">
        <f>$E2*'Timelines'!BW32</f>
      </c>
      <c r="CA2" s="34">
        <f>$E2*'Timelines'!BX32</f>
      </c>
      <c r="CB2" s="34">
        <f>$E2*'Timelines'!BY32</f>
      </c>
      <c r="CC2" s="34">
        <f>$E2*'Timelines'!BZ32</f>
      </c>
      <c r="CD2" s="34">
        <f>$E2*'Timelines'!CA32</f>
      </c>
      <c r="CE2" s="34">
        <f>$E2*'Timelines'!CB32</f>
      </c>
      <c r="CF2" s="34">
        <f>$E2*'Timelines'!CC32</f>
      </c>
      <c r="CG2" s="34">
        <f>$E2*'Timelines'!CD32</f>
      </c>
      <c r="CH2" s="34">
        <f>$E2*'Timelines'!CE32</f>
      </c>
      <c r="CI2" s="34">
        <f>$E2*'Timelines'!CF32</f>
      </c>
      <c r="CJ2" s="34">
        <f>$E2*'Timelines'!CG32</f>
      </c>
      <c r="CK2" s="34">
        <f>$E2*'Timelines'!CH32</f>
      </c>
    </row>
    <row r="3" spans="1:89" x14ac:dyDescent="0.25">
      <c r="A3" t="s">
        <v>252</v>
      </c>
      <c r="B3" t="s">
        <v>289</v>
      </c>
      <c r="C3" t="s">
        <v>291</v>
      </c>
      <c r="D3">
        <v>5</v>
      </c>
      <c r="E3" s="32">
        <v>1020000</v>
      </c>
      <c r="F3" s="32">
        <f>$E3*'Timelines'!C34</f>
      </c>
      <c r="G3" s="32">
        <f>$E3*'Timelines'!D34</f>
      </c>
      <c r="H3" s="32">
        <f>$E3*'Timelines'!E34</f>
      </c>
      <c r="I3" s="32">
        <f>$E3*'Timelines'!F34</f>
      </c>
      <c r="J3" s="32">
        <f>$E3*'Timelines'!G34</f>
      </c>
      <c r="K3" s="32">
        <f>$E3*'Timelines'!H34</f>
      </c>
      <c r="L3" s="32">
        <f>$E3*'Timelines'!I34</f>
      </c>
      <c r="M3" s="32">
        <f>$E3*'Timelines'!J34</f>
      </c>
      <c r="N3" s="32">
        <f>$E3*'Timelines'!K34</f>
      </c>
      <c r="O3" s="32">
        <f>$E3*'Timelines'!L34</f>
      </c>
      <c r="P3" s="32">
        <f>$E3*'Timelines'!M34</f>
      </c>
      <c r="Q3" s="32">
        <f>$E3*'Timelines'!N34</f>
      </c>
      <c r="R3" s="32">
        <f>$E3*'Timelines'!O34</f>
      </c>
      <c r="S3" s="32">
        <f>$E3*'Timelines'!P34</f>
      </c>
      <c r="T3" s="32">
        <f>$E3*'Timelines'!Q34</f>
      </c>
      <c r="U3" s="32">
        <f>$E3*'Timelines'!R34</f>
      </c>
      <c r="V3" s="32">
        <f>$E3*'Timelines'!S34</f>
      </c>
      <c r="W3" s="32">
        <f>$E3*'Timelines'!T34</f>
      </c>
      <c r="X3" s="32">
        <f>$E3*'Timelines'!U34</f>
      </c>
      <c r="Y3" s="32">
        <f>$E3*'Timelines'!V34</f>
      </c>
      <c r="Z3" s="32">
        <f>$E3*'Timelines'!W34</f>
      </c>
      <c r="AA3" s="32">
        <f>$E3*'Timelines'!X34</f>
      </c>
      <c r="AB3" s="32">
        <f>$E3*'Timelines'!Y34</f>
      </c>
      <c r="AC3" s="32">
        <f>$E3*'Timelines'!Z34</f>
      </c>
      <c r="AD3" s="32">
        <f>$E3*'Timelines'!AA34</f>
      </c>
      <c r="AE3" s="32">
        <f>$E3*'Timelines'!AB34</f>
      </c>
      <c r="AF3" s="32">
        <f>$E3*'Timelines'!AC34</f>
      </c>
      <c r="AG3" s="32">
        <f>$E3*'Timelines'!AD34</f>
      </c>
      <c r="AH3" s="32">
        <f>$E3*'Timelines'!AE34</f>
      </c>
      <c r="AI3" s="32">
        <f>$E3*'Timelines'!AF34</f>
      </c>
      <c r="AJ3" s="32">
        <f>$E3*'Timelines'!AG34</f>
      </c>
      <c r="AK3" s="32">
        <f>$E3*'Timelines'!AH34</f>
      </c>
      <c r="AL3" s="32">
        <f>$E3*'Timelines'!AI34</f>
      </c>
      <c r="AM3" s="32">
        <f>$E3*'Timelines'!AJ34</f>
      </c>
      <c r="AN3" s="32">
        <f>$E3*'Timelines'!AK34</f>
      </c>
      <c r="AO3" s="32">
        <f>$E3*'Timelines'!AL34</f>
      </c>
      <c r="AP3" s="32">
        <f>$E3*'Timelines'!AM34</f>
      </c>
      <c r="AQ3" s="32">
        <f>$E3*'Timelines'!AN34</f>
      </c>
      <c r="AR3" s="32">
        <f>$E3*'Timelines'!AO34</f>
      </c>
      <c r="AS3" s="32">
        <f>$E3*'Timelines'!AP34</f>
      </c>
      <c r="AT3" s="32">
        <f>$E3*'Timelines'!AQ34</f>
      </c>
      <c r="AU3" s="32">
        <f>$E3*'Timelines'!AR34</f>
      </c>
      <c r="AV3" s="32">
        <f>$E3*'Timelines'!AS34</f>
      </c>
      <c r="AW3" s="32">
        <f>$E3*'Timelines'!AT34</f>
      </c>
      <c r="AX3" s="32">
        <f>$E3*'Timelines'!AU34</f>
      </c>
      <c r="AY3" s="32">
        <f>$E3*'Timelines'!AV34</f>
      </c>
      <c r="AZ3" s="32">
        <f>$E3*'Timelines'!AW34</f>
      </c>
      <c r="BA3" s="32">
        <f>$E3*'Timelines'!AX34</f>
      </c>
      <c r="BB3" s="32">
        <f>$E3*'Timelines'!AY34</f>
      </c>
      <c r="BC3" s="32">
        <f>$E3*'Timelines'!AZ34</f>
      </c>
      <c r="BD3" s="32">
        <f>$E3*'Timelines'!BA34</f>
      </c>
      <c r="BE3" s="32">
        <f>$E3*'Timelines'!BB34</f>
      </c>
      <c r="BF3" s="32">
        <f>$E3*'Timelines'!BC34</f>
      </c>
      <c r="BG3" s="32">
        <f>$E3*'Timelines'!BD34</f>
      </c>
      <c r="BH3" s="32">
        <f>$E3*'Timelines'!BE34</f>
      </c>
      <c r="BI3" s="32">
        <f>$E3*'Timelines'!BF34</f>
      </c>
      <c r="BJ3" s="32">
        <f>$E3*'Timelines'!BG34</f>
      </c>
      <c r="BK3" s="32">
        <f>$E3*'Timelines'!BH34</f>
      </c>
      <c r="BL3" s="32">
        <f>$E3*'Timelines'!BI34</f>
      </c>
      <c r="BM3" s="32">
        <f>$E3*'Timelines'!BJ34</f>
      </c>
      <c r="BN3" s="32">
        <f>$E3*'Timelines'!BK34</f>
      </c>
      <c r="BO3" s="32">
        <f>$E3*'Timelines'!BL34</f>
      </c>
      <c r="BP3" s="32">
        <f>$E3*'Timelines'!BM34</f>
      </c>
      <c r="BQ3" s="32">
        <f>$E3*'Timelines'!BN34</f>
      </c>
      <c r="BR3" s="32">
        <f>$E3*'Timelines'!BO34</f>
      </c>
      <c r="BS3" s="32">
        <f>$E3*'Timelines'!BP34</f>
      </c>
      <c r="BT3" s="32">
        <f>$E3*'Timelines'!BQ34</f>
      </c>
      <c r="BU3" s="32">
        <f>$E3*'Timelines'!BR34</f>
      </c>
      <c r="BV3" s="32">
        <f>$E3*'Timelines'!BS34</f>
      </c>
      <c r="BW3" s="32">
        <f>$E3*'Timelines'!BT34</f>
      </c>
      <c r="BX3" s="32">
        <f>$E3*'Timelines'!BU34</f>
      </c>
      <c r="BY3" s="32">
        <f>$E3*'Timelines'!BV34</f>
      </c>
      <c r="BZ3" s="32">
        <f>$E3*'Timelines'!BW34</f>
      </c>
      <c r="CA3" s="32">
        <f>$E3*'Timelines'!BX34</f>
      </c>
      <c r="CB3" s="32">
        <f>$E3*'Timelines'!BY34</f>
      </c>
      <c r="CC3" s="32">
        <f>$E3*'Timelines'!BZ34</f>
      </c>
      <c r="CD3" s="32">
        <f>$E3*'Timelines'!CA34</f>
      </c>
      <c r="CE3" s="32">
        <f>$E3*'Timelines'!CB34</f>
      </c>
      <c r="CF3" s="32">
        <f>$E3*'Timelines'!CC34</f>
      </c>
      <c r="CG3" s="32">
        <f>$E3*'Timelines'!CD34</f>
      </c>
      <c r="CH3" s="32">
        <f>$E3*'Timelines'!CE34</f>
      </c>
      <c r="CI3" s="32">
        <f>$E3*'Timelines'!CF34</f>
      </c>
      <c r="CJ3" s="32">
        <f>$E3*'Timelines'!CG34</f>
      </c>
      <c r="CK3" s="32">
        <f>$E3*'Timelines'!CH34</f>
      </c>
    </row>
    <row r="4" spans="1:89" s="33" customFormat="1" x14ac:dyDescent="0.25">
      <c r="A4" s="33" t="s">
        <v>252</v>
      </c>
      <c r="B4" s="33" t="s">
        <v>292</v>
      </c>
      <c r="C4" s="33" t="s">
        <v>293</v>
      </c>
      <c r="D4" s="33">
        <v>5</v>
      </c>
      <c r="E4" s="34">
        <v>-63750</v>
      </c>
      <c r="F4" s="34">
        <f>$E4*'Timelines'!C33</f>
      </c>
      <c r="G4" s="34">
        <f>$E4*'Timelines'!D33</f>
      </c>
      <c r="H4" s="34">
        <f>$E4*'Timelines'!E33</f>
      </c>
      <c r="I4" s="34">
        <f>$E4*'Timelines'!F33</f>
      </c>
      <c r="J4" s="34">
        <f>$E4*'Timelines'!G33</f>
      </c>
      <c r="K4" s="34">
        <f>$E4*'Timelines'!H33</f>
      </c>
      <c r="L4" s="34">
        <f>$E4*'Timelines'!I33</f>
      </c>
      <c r="M4" s="34">
        <f>$E4*'Timelines'!J33</f>
      </c>
      <c r="N4" s="34">
        <f>$E4*'Timelines'!K33</f>
      </c>
      <c r="O4" s="34">
        <f>$E4*'Timelines'!L33</f>
      </c>
      <c r="P4" s="34">
        <f>$E4*'Timelines'!M33</f>
      </c>
      <c r="Q4" s="34">
        <f>$E4*'Timelines'!N33</f>
      </c>
      <c r="R4" s="34">
        <f>$E4*'Timelines'!O33</f>
      </c>
      <c r="S4" s="34">
        <f>$E4*'Timelines'!P33</f>
      </c>
      <c r="T4" s="34">
        <f>$E4*'Timelines'!Q33</f>
      </c>
      <c r="U4" s="34">
        <f>$E4*'Timelines'!R33</f>
      </c>
      <c r="V4" s="34">
        <f>$E4*'Timelines'!S33</f>
      </c>
      <c r="W4" s="34">
        <f>$E4*'Timelines'!T33</f>
      </c>
      <c r="X4" s="34">
        <f>$E4*'Timelines'!U33</f>
      </c>
      <c r="Y4" s="34">
        <f>$E4*'Timelines'!V33</f>
      </c>
      <c r="Z4" s="34">
        <f>$E4*'Timelines'!W33</f>
      </c>
      <c r="AA4" s="34">
        <f>$E4*'Timelines'!X33</f>
      </c>
      <c r="AB4" s="34">
        <f>$E4*'Timelines'!Y33</f>
      </c>
      <c r="AC4" s="34">
        <f>$E4*'Timelines'!Z33</f>
      </c>
      <c r="AD4" s="34">
        <f>$E4*'Timelines'!AA33</f>
      </c>
      <c r="AE4" s="34">
        <f>$E4*'Timelines'!AB33</f>
      </c>
      <c r="AF4" s="34">
        <f>$E4*'Timelines'!AC33</f>
      </c>
      <c r="AG4" s="34">
        <f>$E4*'Timelines'!AD33</f>
      </c>
      <c r="AH4" s="34">
        <f>$E4*'Timelines'!AE33</f>
      </c>
      <c r="AI4" s="34">
        <f>$E4*'Timelines'!AF33</f>
      </c>
      <c r="AJ4" s="34">
        <f>$E4*'Timelines'!AG33</f>
      </c>
      <c r="AK4" s="34">
        <f>$E4*'Timelines'!AH33</f>
      </c>
      <c r="AL4" s="34">
        <f>$E4*'Timelines'!AI33</f>
      </c>
      <c r="AM4" s="34">
        <f>$E4*'Timelines'!AJ33</f>
      </c>
      <c r="AN4" s="34">
        <f>$E4*'Timelines'!AK33</f>
      </c>
      <c r="AO4" s="34">
        <f>$E4*'Timelines'!AL33</f>
      </c>
      <c r="AP4" s="34">
        <f>$E4*'Timelines'!AM33</f>
      </c>
      <c r="AQ4" s="34">
        <f>$E4*'Timelines'!AN33</f>
      </c>
      <c r="AR4" s="34">
        <f>$E4*'Timelines'!AO33</f>
      </c>
      <c r="AS4" s="34">
        <f>$E4*'Timelines'!AP33</f>
      </c>
      <c r="AT4" s="34">
        <f>$E4*'Timelines'!AQ33</f>
      </c>
      <c r="AU4" s="34">
        <f>$E4*'Timelines'!AR33</f>
      </c>
      <c r="AV4" s="34">
        <f>$E4*'Timelines'!AS33</f>
      </c>
      <c r="AW4" s="34">
        <f>$E4*'Timelines'!AT33</f>
      </c>
      <c r="AX4" s="34">
        <f>$E4*'Timelines'!AU33</f>
      </c>
      <c r="AY4" s="34">
        <f>$E4*'Timelines'!AV33</f>
      </c>
      <c r="AZ4" s="34">
        <f>$E4*'Timelines'!AW33</f>
      </c>
      <c r="BA4" s="34">
        <f>$E4*'Timelines'!AX33</f>
      </c>
      <c r="BB4" s="34">
        <f>$E4*'Timelines'!AY33</f>
      </c>
      <c r="BC4" s="34">
        <f>$E4*'Timelines'!AZ33</f>
      </c>
      <c r="BD4" s="34">
        <f>$E4*'Timelines'!BA33</f>
      </c>
      <c r="BE4" s="34">
        <f>$E4*'Timelines'!BB33</f>
      </c>
      <c r="BF4" s="34">
        <f>$E4*'Timelines'!BC33</f>
      </c>
      <c r="BG4" s="34">
        <f>$E4*'Timelines'!BD33</f>
      </c>
      <c r="BH4" s="34">
        <f>$E4*'Timelines'!BE33</f>
      </c>
      <c r="BI4" s="34">
        <f>$E4*'Timelines'!BF33</f>
      </c>
      <c r="BJ4" s="34">
        <f>$E4*'Timelines'!BG33</f>
      </c>
      <c r="BK4" s="34">
        <f>$E4*'Timelines'!BH33</f>
      </c>
      <c r="BL4" s="34">
        <f>$E4*'Timelines'!BI33</f>
      </c>
      <c r="BM4" s="34">
        <f>$E4*'Timelines'!BJ33</f>
      </c>
      <c r="BN4" s="34">
        <f>$E4*'Timelines'!BK33</f>
      </c>
      <c r="BO4" s="34">
        <f>$E4*'Timelines'!BL33</f>
      </c>
      <c r="BP4" s="34">
        <f>$E4*'Timelines'!BM33</f>
      </c>
      <c r="BQ4" s="34">
        <f>$E4*'Timelines'!BN33</f>
      </c>
      <c r="BR4" s="34">
        <f>$E4*'Timelines'!BO33</f>
      </c>
      <c r="BS4" s="34">
        <f>$E4*'Timelines'!BP33</f>
      </c>
      <c r="BT4" s="34">
        <f>$E4*'Timelines'!BQ33</f>
      </c>
      <c r="BU4" s="34">
        <f>$E4*'Timelines'!BR33</f>
      </c>
      <c r="BV4" s="34">
        <f>$E4*'Timelines'!BS33</f>
      </c>
      <c r="BW4" s="34">
        <f>$E4*'Timelines'!BT33</f>
      </c>
      <c r="BX4" s="34">
        <f>$E4*'Timelines'!BU33</f>
      </c>
      <c r="BY4" s="34">
        <f>$E4*'Timelines'!BV33</f>
      </c>
      <c r="BZ4" s="34">
        <f>$E4*'Timelines'!BW33</f>
      </c>
      <c r="CA4" s="34">
        <f>$E4*'Timelines'!BX33</f>
      </c>
      <c r="CB4" s="34">
        <f>$E4*'Timelines'!BY33</f>
      </c>
      <c r="CC4" s="34">
        <f>$E4*'Timelines'!BZ33</f>
      </c>
      <c r="CD4" s="34">
        <f>$E4*'Timelines'!CA33</f>
      </c>
      <c r="CE4" s="34">
        <f>$E4*'Timelines'!CB33</f>
      </c>
      <c r="CF4" s="34">
        <f>$E4*'Timelines'!CC33</f>
      </c>
      <c r="CG4" s="34">
        <f>$E4*'Timelines'!CD33</f>
      </c>
      <c r="CH4" s="34">
        <f>$E4*'Timelines'!CE33</f>
      </c>
      <c r="CI4" s="34">
        <f>$E4*'Timelines'!CF33</f>
      </c>
      <c r="CJ4" s="34">
        <f>$E4*'Timelines'!CG33</f>
      </c>
      <c r="CK4" s="34">
        <f>$E4*'Timelines'!CH33</f>
      </c>
    </row>
    <row r="5" spans="1:89" x14ac:dyDescent="0.25">
      <c r="A5" t="s">
        <v>252</v>
      </c>
      <c r="B5" t="s">
        <v>294</v>
      </c>
      <c r="C5" t="s">
        <v>295</v>
      </c>
      <c r="D5">
        <v>5</v>
      </c>
      <c r="E5" s="32">
        <v>1650000.0000000002</v>
      </c>
      <c r="F5" s="32">
        <f>$E5*'Timelines'!C35</f>
      </c>
      <c r="G5" s="32">
        <f>$E5*'Timelines'!D35</f>
      </c>
      <c r="H5" s="32">
        <f>$E5*'Timelines'!E35</f>
      </c>
      <c r="I5" s="32">
        <f>$E5*'Timelines'!F35</f>
      </c>
      <c r="J5" s="32">
        <f>$E5*'Timelines'!G35</f>
      </c>
      <c r="K5" s="32">
        <f>$E5*'Timelines'!H35</f>
      </c>
      <c r="L5" s="32">
        <f>$E5*'Timelines'!I35</f>
      </c>
      <c r="M5" s="32">
        <f>$E5*'Timelines'!J35</f>
      </c>
      <c r="N5" s="32">
        <f>$E5*'Timelines'!K35</f>
      </c>
      <c r="O5" s="32">
        <f>$E5*'Timelines'!L35</f>
      </c>
      <c r="P5" s="32">
        <f>$E5*'Timelines'!M35</f>
      </c>
      <c r="Q5" s="32">
        <f>$E5*'Timelines'!N35</f>
      </c>
      <c r="R5" s="32">
        <f>$E5*'Timelines'!O35</f>
      </c>
      <c r="S5" s="32">
        <f>$E5*'Timelines'!P35</f>
      </c>
      <c r="T5" s="32">
        <f>$E5*'Timelines'!Q35</f>
      </c>
      <c r="U5" s="32">
        <f>$E5*'Timelines'!R35</f>
      </c>
      <c r="V5" s="32">
        <f>$E5*'Timelines'!S35</f>
      </c>
      <c r="W5" s="32">
        <f>$E5*'Timelines'!T35</f>
      </c>
      <c r="X5" s="32">
        <f>$E5*'Timelines'!U35</f>
      </c>
      <c r="Y5" s="32">
        <f>$E5*'Timelines'!V35</f>
      </c>
      <c r="Z5" s="32">
        <f>$E5*'Timelines'!W35</f>
      </c>
      <c r="AA5" s="32">
        <f>$E5*'Timelines'!X35</f>
      </c>
      <c r="AB5" s="32">
        <f>$E5*'Timelines'!Y35</f>
      </c>
      <c r="AC5" s="32">
        <f>$E5*'Timelines'!Z35</f>
      </c>
      <c r="AD5" s="32">
        <f>$E5*'Timelines'!AA35</f>
      </c>
      <c r="AE5" s="32">
        <f>$E5*'Timelines'!AB35</f>
      </c>
      <c r="AF5" s="32">
        <f>$E5*'Timelines'!AC35</f>
      </c>
      <c r="AG5" s="32">
        <f>$E5*'Timelines'!AD35</f>
      </c>
      <c r="AH5" s="32">
        <f>$E5*'Timelines'!AE35</f>
      </c>
      <c r="AI5" s="32">
        <f>$E5*'Timelines'!AF35</f>
      </c>
      <c r="AJ5" s="32">
        <f>$E5*'Timelines'!AG35</f>
      </c>
      <c r="AK5" s="32">
        <f>$E5*'Timelines'!AH35</f>
      </c>
      <c r="AL5" s="32">
        <f>$E5*'Timelines'!AI35</f>
      </c>
      <c r="AM5" s="32">
        <f>$E5*'Timelines'!AJ35</f>
      </c>
      <c r="AN5" s="32">
        <f>$E5*'Timelines'!AK35</f>
      </c>
      <c r="AO5" s="32">
        <f>$E5*'Timelines'!AL35</f>
      </c>
      <c r="AP5" s="32">
        <f>$E5*'Timelines'!AM35</f>
      </c>
      <c r="AQ5" s="32">
        <f>$E5*'Timelines'!AN35</f>
      </c>
      <c r="AR5" s="32">
        <f>$E5*'Timelines'!AO35</f>
      </c>
      <c r="AS5" s="32">
        <f>$E5*'Timelines'!AP35</f>
      </c>
      <c r="AT5" s="32">
        <f>$E5*'Timelines'!AQ35</f>
      </c>
      <c r="AU5" s="32">
        <f>$E5*'Timelines'!AR35</f>
      </c>
      <c r="AV5" s="32">
        <f>$E5*'Timelines'!AS35</f>
      </c>
      <c r="AW5" s="32">
        <f>$E5*'Timelines'!AT35</f>
      </c>
      <c r="AX5" s="32">
        <f>$E5*'Timelines'!AU35</f>
      </c>
      <c r="AY5" s="32">
        <f>$E5*'Timelines'!AV35</f>
      </c>
      <c r="AZ5" s="32">
        <f>$E5*'Timelines'!AW35</f>
      </c>
      <c r="BA5" s="32">
        <f>$E5*'Timelines'!AX35</f>
      </c>
      <c r="BB5" s="32">
        <f>$E5*'Timelines'!AY35</f>
      </c>
      <c r="BC5" s="32">
        <f>$E5*'Timelines'!AZ35</f>
      </c>
      <c r="BD5" s="32">
        <f>$E5*'Timelines'!BA35</f>
      </c>
      <c r="BE5" s="32">
        <f>$E5*'Timelines'!BB35</f>
      </c>
      <c r="BF5" s="32">
        <f>$E5*'Timelines'!BC35</f>
      </c>
      <c r="BG5" s="32">
        <f>$E5*'Timelines'!BD35</f>
      </c>
      <c r="BH5" s="32">
        <f>$E5*'Timelines'!BE35</f>
      </c>
      <c r="BI5" s="32">
        <f>$E5*'Timelines'!BF35</f>
      </c>
      <c r="BJ5" s="32">
        <f>$E5*'Timelines'!BG35</f>
      </c>
      <c r="BK5" s="32">
        <f>$E5*'Timelines'!BH35</f>
      </c>
      <c r="BL5" s="32">
        <f>$E5*'Timelines'!BI35</f>
      </c>
      <c r="BM5" s="32">
        <f>$E5*'Timelines'!BJ35</f>
      </c>
      <c r="BN5" s="32">
        <f>$E5*'Timelines'!BK35</f>
      </c>
      <c r="BO5" s="32">
        <f>$E5*'Timelines'!BL35</f>
      </c>
      <c r="BP5" s="32">
        <f>$E5*'Timelines'!BM35</f>
      </c>
      <c r="BQ5" s="32">
        <f>$E5*'Timelines'!BN35</f>
      </c>
      <c r="BR5" s="32">
        <f>$E5*'Timelines'!BO35</f>
      </c>
      <c r="BS5" s="32">
        <f>$E5*'Timelines'!BP35</f>
      </c>
      <c r="BT5" s="32">
        <f>$E5*'Timelines'!BQ35</f>
      </c>
      <c r="BU5" s="32">
        <f>$E5*'Timelines'!BR35</f>
      </c>
      <c r="BV5" s="32">
        <f>$E5*'Timelines'!BS35</f>
      </c>
      <c r="BW5" s="32">
        <f>$E5*'Timelines'!BT35</f>
      </c>
      <c r="BX5" s="32">
        <f>$E5*'Timelines'!BU35</f>
      </c>
      <c r="BY5" s="32">
        <f>$E5*'Timelines'!BV35</f>
      </c>
      <c r="BZ5" s="32">
        <f>$E5*'Timelines'!BW35</f>
      </c>
      <c r="CA5" s="32">
        <f>$E5*'Timelines'!BX35</f>
      </c>
      <c r="CB5" s="32">
        <f>$E5*'Timelines'!BY35</f>
      </c>
      <c r="CC5" s="32">
        <f>$E5*'Timelines'!BZ35</f>
      </c>
      <c r="CD5" s="32">
        <f>$E5*'Timelines'!CA35</f>
      </c>
      <c r="CE5" s="32">
        <f>$E5*'Timelines'!CB35</f>
      </c>
      <c r="CF5" s="32">
        <f>$E5*'Timelines'!CC35</f>
      </c>
      <c r="CG5" s="32">
        <f>$E5*'Timelines'!CD35</f>
      </c>
      <c r="CH5" s="32">
        <f>$E5*'Timelines'!CE35</f>
      </c>
      <c r="CI5" s="32">
        <f>$E5*'Timelines'!CF35</f>
      </c>
      <c r="CJ5" s="32">
        <f>$E5*'Timelines'!CG35</f>
      </c>
      <c r="CK5" s="32">
        <f>$E5*'Timelines'!CH35</f>
      </c>
    </row>
    <row r="6" spans="1:89" s="33" customFormat="1" x14ac:dyDescent="0.25">
      <c r="A6" s="33" t="s">
        <v>252</v>
      </c>
      <c r="B6" s="33" t="s">
        <v>292</v>
      </c>
      <c r="C6" s="33" t="s">
        <v>296</v>
      </c>
      <c r="D6" s="33">
        <v>5</v>
      </c>
      <c r="E6" s="34">
        <v>-82500.00000000001</v>
      </c>
      <c r="F6" s="34">
        <f>$E6*'Timelines'!C36</f>
      </c>
      <c r="G6" s="34">
        <f>$E6*'Timelines'!D36</f>
      </c>
      <c r="H6" s="34">
        <f>$E6*'Timelines'!E36</f>
      </c>
      <c r="I6" s="34">
        <f>$E6*'Timelines'!F36</f>
      </c>
      <c r="J6" s="34">
        <f>$E6*'Timelines'!G36</f>
      </c>
      <c r="K6" s="34">
        <f>$E6*'Timelines'!H36</f>
      </c>
      <c r="L6" s="34">
        <f>$E6*'Timelines'!I36</f>
      </c>
      <c r="M6" s="34">
        <f>$E6*'Timelines'!J36</f>
      </c>
      <c r="N6" s="34">
        <f>$E6*'Timelines'!K36</f>
      </c>
      <c r="O6" s="34">
        <f>$E6*'Timelines'!L36</f>
      </c>
      <c r="P6" s="34">
        <f>$E6*'Timelines'!M36</f>
      </c>
      <c r="Q6" s="34">
        <f>$E6*'Timelines'!N36</f>
      </c>
      <c r="R6" s="34">
        <f>$E6*'Timelines'!O36</f>
      </c>
      <c r="S6" s="34">
        <f>$E6*'Timelines'!P36</f>
      </c>
      <c r="T6" s="34">
        <f>$E6*'Timelines'!Q36</f>
      </c>
      <c r="U6" s="34">
        <f>$E6*'Timelines'!R36</f>
      </c>
      <c r="V6" s="34">
        <f>$E6*'Timelines'!S36</f>
      </c>
      <c r="W6" s="34">
        <f>$E6*'Timelines'!T36</f>
      </c>
      <c r="X6" s="34">
        <f>$E6*'Timelines'!U36</f>
      </c>
      <c r="Y6" s="34">
        <f>$E6*'Timelines'!V36</f>
      </c>
      <c r="Z6" s="34">
        <f>$E6*'Timelines'!W36</f>
      </c>
      <c r="AA6" s="34">
        <f>$E6*'Timelines'!X36</f>
      </c>
      <c r="AB6" s="34">
        <f>$E6*'Timelines'!Y36</f>
      </c>
      <c r="AC6" s="34">
        <f>$E6*'Timelines'!Z36</f>
      </c>
      <c r="AD6" s="34">
        <f>$E6*'Timelines'!AA36</f>
      </c>
      <c r="AE6" s="34">
        <f>$E6*'Timelines'!AB36</f>
      </c>
      <c r="AF6" s="34">
        <f>$E6*'Timelines'!AC36</f>
      </c>
      <c r="AG6" s="34">
        <f>$E6*'Timelines'!AD36</f>
      </c>
      <c r="AH6" s="34">
        <f>$E6*'Timelines'!AE36</f>
      </c>
      <c r="AI6" s="34">
        <f>$E6*'Timelines'!AF36</f>
      </c>
      <c r="AJ6" s="34">
        <f>$E6*'Timelines'!AG36</f>
      </c>
      <c r="AK6" s="34">
        <f>$E6*'Timelines'!AH36</f>
      </c>
      <c r="AL6" s="34">
        <f>$E6*'Timelines'!AI36</f>
      </c>
      <c r="AM6" s="34">
        <f>$E6*'Timelines'!AJ36</f>
      </c>
      <c r="AN6" s="34">
        <f>$E6*'Timelines'!AK36</f>
      </c>
      <c r="AO6" s="34">
        <f>$E6*'Timelines'!AL36</f>
      </c>
      <c r="AP6" s="34">
        <f>$E6*'Timelines'!AM36</f>
      </c>
      <c r="AQ6" s="34">
        <f>$E6*'Timelines'!AN36</f>
      </c>
      <c r="AR6" s="34">
        <f>$E6*'Timelines'!AO36</f>
      </c>
      <c r="AS6" s="34">
        <f>$E6*'Timelines'!AP36</f>
      </c>
      <c r="AT6" s="34">
        <f>$E6*'Timelines'!AQ36</f>
      </c>
      <c r="AU6" s="34">
        <f>$E6*'Timelines'!AR36</f>
      </c>
      <c r="AV6" s="34">
        <f>$E6*'Timelines'!AS36</f>
      </c>
      <c r="AW6" s="34">
        <f>$E6*'Timelines'!AT36</f>
      </c>
      <c r="AX6" s="34">
        <f>$E6*'Timelines'!AU36</f>
      </c>
      <c r="AY6" s="34">
        <f>$E6*'Timelines'!AV36</f>
      </c>
      <c r="AZ6" s="34">
        <f>$E6*'Timelines'!AW36</f>
      </c>
      <c r="BA6" s="34">
        <f>$E6*'Timelines'!AX36</f>
      </c>
      <c r="BB6" s="34">
        <f>$E6*'Timelines'!AY36</f>
      </c>
      <c r="BC6" s="34">
        <f>$E6*'Timelines'!AZ36</f>
      </c>
      <c r="BD6" s="34">
        <f>$E6*'Timelines'!BA36</f>
      </c>
      <c r="BE6" s="34">
        <f>$E6*'Timelines'!BB36</f>
      </c>
      <c r="BF6" s="34">
        <f>$E6*'Timelines'!BC36</f>
      </c>
      <c r="BG6" s="34">
        <f>$E6*'Timelines'!BD36</f>
      </c>
      <c r="BH6" s="34">
        <f>$E6*'Timelines'!BE36</f>
      </c>
      <c r="BI6" s="34">
        <f>$E6*'Timelines'!BF36</f>
      </c>
      <c r="BJ6" s="34">
        <f>$E6*'Timelines'!BG36</f>
      </c>
      <c r="BK6" s="34">
        <f>$E6*'Timelines'!BH36</f>
      </c>
      <c r="BL6" s="34">
        <f>$E6*'Timelines'!BI36</f>
      </c>
      <c r="BM6" s="34">
        <f>$E6*'Timelines'!BJ36</f>
      </c>
      <c r="BN6" s="34">
        <f>$E6*'Timelines'!BK36</f>
      </c>
      <c r="BO6" s="34">
        <f>$E6*'Timelines'!BL36</f>
      </c>
      <c r="BP6" s="34">
        <f>$E6*'Timelines'!BM36</f>
      </c>
      <c r="BQ6" s="34">
        <f>$E6*'Timelines'!BN36</f>
      </c>
      <c r="BR6" s="34">
        <f>$E6*'Timelines'!BO36</f>
      </c>
      <c r="BS6" s="34">
        <f>$E6*'Timelines'!BP36</f>
      </c>
      <c r="BT6" s="34">
        <f>$E6*'Timelines'!BQ36</f>
      </c>
      <c r="BU6" s="34">
        <f>$E6*'Timelines'!BR36</f>
      </c>
      <c r="BV6" s="34">
        <f>$E6*'Timelines'!BS36</f>
      </c>
      <c r="BW6" s="34">
        <f>$E6*'Timelines'!BT36</f>
      </c>
      <c r="BX6" s="34">
        <f>$E6*'Timelines'!BU36</f>
      </c>
      <c r="BY6" s="34">
        <f>$E6*'Timelines'!BV36</f>
      </c>
      <c r="BZ6" s="34">
        <f>$E6*'Timelines'!BW36</f>
      </c>
      <c r="CA6" s="34">
        <f>$E6*'Timelines'!BX36</f>
      </c>
      <c r="CB6" s="34">
        <f>$E6*'Timelines'!BY36</f>
      </c>
      <c r="CC6" s="34">
        <f>$E6*'Timelines'!BZ36</f>
      </c>
      <c r="CD6" s="34">
        <f>$E6*'Timelines'!CA36</f>
      </c>
      <c r="CE6" s="34">
        <f>$E6*'Timelines'!CB36</f>
      </c>
      <c r="CF6" s="34">
        <f>$E6*'Timelines'!CC36</f>
      </c>
      <c r="CG6" s="34">
        <f>$E6*'Timelines'!CD36</f>
      </c>
      <c r="CH6" s="34">
        <f>$E6*'Timelines'!CE36</f>
      </c>
      <c r="CI6" s="34">
        <f>$E6*'Timelines'!CF36</f>
      </c>
      <c r="CJ6" s="34">
        <f>$E6*'Timelines'!CG36</f>
      </c>
      <c r="CK6" s="34">
        <f>$E6*'Timelines'!CH36</f>
      </c>
    </row>
    <row r="7" spans="1:89" x14ac:dyDescent="0.25">
      <c r="A7" t="s">
        <v>252</v>
      </c>
      <c r="B7" t="s">
        <v>289</v>
      </c>
      <c r="C7" t="s">
        <v>297</v>
      </c>
      <c r="D7">
        <v>1</v>
      </c>
      <c r="E7" s="32">
        <v>425000</v>
      </c>
      <c r="F7" s="32">
        <f>$E7*'Timelines'!C37</f>
      </c>
      <c r="G7" s="32">
        <f>$E7*'Timelines'!D37</f>
      </c>
      <c r="H7" s="32">
        <f>$E7*'Timelines'!E37</f>
      </c>
      <c r="I7" s="32">
        <f>$E7*'Timelines'!F37</f>
      </c>
      <c r="J7" s="32">
        <f>$E7*'Timelines'!G37</f>
      </c>
      <c r="K7" s="32">
        <f>$E7*'Timelines'!H37</f>
      </c>
      <c r="L7" s="32">
        <f>$E7*'Timelines'!I37</f>
      </c>
      <c r="M7" s="32">
        <f>$E7*'Timelines'!J37</f>
      </c>
      <c r="N7" s="32">
        <f>$E7*'Timelines'!K37</f>
      </c>
      <c r="O7" s="32">
        <f>$E7*'Timelines'!L37</f>
      </c>
      <c r="P7" s="32">
        <f>$E7*'Timelines'!M37</f>
      </c>
      <c r="Q7" s="32">
        <f>$E7*'Timelines'!N37</f>
      </c>
      <c r="R7" s="32">
        <f>$E7*'Timelines'!O37</f>
      </c>
      <c r="S7" s="32">
        <f>$E7*'Timelines'!P37</f>
      </c>
      <c r="T7" s="32">
        <f>$E7*'Timelines'!Q37</f>
      </c>
      <c r="U7" s="32">
        <f>$E7*'Timelines'!R37</f>
      </c>
      <c r="V7" s="32">
        <f>$E7*'Timelines'!S37</f>
      </c>
      <c r="W7" s="32">
        <f>$E7*'Timelines'!T37</f>
      </c>
      <c r="X7" s="32">
        <f>$E7*'Timelines'!U37</f>
      </c>
      <c r="Y7" s="32">
        <f>$E7*'Timelines'!V37</f>
      </c>
      <c r="Z7" s="32">
        <f>$E7*'Timelines'!W37</f>
      </c>
      <c r="AA7" s="32">
        <f>$E7*'Timelines'!X37</f>
      </c>
      <c r="AB7" s="32">
        <f>$E7*'Timelines'!Y37</f>
      </c>
      <c r="AC7" s="32">
        <f>$E7*'Timelines'!Z37</f>
      </c>
      <c r="AD7" s="32">
        <f>$E7*'Timelines'!AA37</f>
      </c>
      <c r="AE7" s="32">
        <f>$E7*'Timelines'!AB37</f>
      </c>
      <c r="AF7" s="32">
        <f>$E7*'Timelines'!AC37</f>
      </c>
      <c r="AG7" s="32">
        <f>$E7*'Timelines'!AD37</f>
      </c>
      <c r="AH7" s="32">
        <f>$E7*'Timelines'!AE37</f>
      </c>
      <c r="AI7" s="32">
        <f>$E7*'Timelines'!AF37</f>
      </c>
      <c r="AJ7" s="32">
        <f>$E7*'Timelines'!AG37</f>
      </c>
      <c r="AK7" s="32">
        <f>$E7*'Timelines'!AH37</f>
      </c>
      <c r="AL7" s="32">
        <f>$E7*'Timelines'!AI37</f>
      </c>
      <c r="AM7" s="32">
        <f>$E7*'Timelines'!AJ37</f>
      </c>
      <c r="AN7" s="32">
        <f>$E7*'Timelines'!AK37</f>
      </c>
      <c r="AO7" s="32">
        <f>$E7*'Timelines'!AL37</f>
      </c>
      <c r="AP7" s="32">
        <f>$E7*'Timelines'!AM37</f>
      </c>
      <c r="AQ7" s="32">
        <f>$E7*'Timelines'!AN37</f>
      </c>
      <c r="AR7" s="32">
        <f>$E7*'Timelines'!AO37</f>
      </c>
      <c r="AS7" s="32">
        <f>$E7*'Timelines'!AP37</f>
      </c>
      <c r="AT7" s="32">
        <f>$E7*'Timelines'!AQ37</f>
      </c>
      <c r="AU7" s="32">
        <f>$E7*'Timelines'!AR37</f>
      </c>
      <c r="AV7" s="32">
        <f>$E7*'Timelines'!AS37</f>
      </c>
      <c r="AW7" s="32">
        <f>$E7*'Timelines'!AT37</f>
      </c>
      <c r="AX7" s="32">
        <f>$E7*'Timelines'!AU37</f>
      </c>
      <c r="AY7" s="32">
        <f>$E7*'Timelines'!AV37</f>
      </c>
      <c r="AZ7" s="32">
        <f>$E7*'Timelines'!AW37</f>
      </c>
      <c r="BA7" s="32">
        <f>$E7*'Timelines'!AX37</f>
      </c>
      <c r="BB7" s="32">
        <f>$E7*'Timelines'!AY37</f>
      </c>
      <c r="BC7" s="32">
        <f>$E7*'Timelines'!AZ37</f>
      </c>
      <c r="BD7" s="32">
        <f>$E7*'Timelines'!BA37</f>
      </c>
      <c r="BE7" s="32">
        <f>$E7*'Timelines'!BB37</f>
      </c>
      <c r="BF7" s="32">
        <f>$E7*'Timelines'!BC37</f>
      </c>
      <c r="BG7" s="32">
        <f>$E7*'Timelines'!BD37</f>
      </c>
      <c r="BH7" s="32">
        <f>$E7*'Timelines'!BE37</f>
      </c>
      <c r="BI7" s="32">
        <f>$E7*'Timelines'!BF37</f>
      </c>
      <c r="BJ7" s="32">
        <f>$E7*'Timelines'!BG37</f>
      </c>
      <c r="BK7" s="32">
        <f>$E7*'Timelines'!BH37</f>
      </c>
      <c r="BL7" s="32">
        <f>$E7*'Timelines'!BI37</f>
      </c>
      <c r="BM7" s="32">
        <f>$E7*'Timelines'!BJ37</f>
      </c>
      <c r="BN7" s="32">
        <f>$E7*'Timelines'!BK37</f>
      </c>
      <c r="BO7" s="32">
        <f>$E7*'Timelines'!BL37</f>
      </c>
      <c r="BP7" s="32">
        <f>$E7*'Timelines'!BM37</f>
      </c>
      <c r="BQ7" s="32">
        <f>$E7*'Timelines'!BN37</f>
      </c>
      <c r="BR7" s="32">
        <f>$E7*'Timelines'!BO37</f>
      </c>
      <c r="BS7" s="32">
        <f>$E7*'Timelines'!BP37</f>
      </c>
      <c r="BT7" s="32">
        <f>$E7*'Timelines'!BQ37</f>
      </c>
      <c r="BU7" s="32">
        <f>$E7*'Timelines'!BR37</f>
      </c>
      <c r="BV7" s="32">
        <f>$E7*'Timelines'!BS37</f>
      </c>
      <c r="BW7" s="32">
        <f>$E7*'Timelines'!BT37</f>
      </c>
      <c r="BX7" s="32">
        <f>$E7*'Timelines'!BU37</f>
      </c>
      <c r="BY7" s="32">
        <f>$E7*'Timelines'!BV37</f>
      </c>
      <c r="BZ7" s="32">
        <f>$E7*'Timelines'!BW37</f>
      </c>
      <c r="CA7" s="32">
        <f>$E7*'Timelines'!BX37</f>
      </c>
      <c r="CB7" s="32">
        <f>$E7*'Timelines'!BY37</f>
      </c>
      <c r="CC7" s="32">
        <f>$E7*'Timelines'!BZ37</f>
      </c>
      <c r="CD7" s="32">
        <f>$E7*'Timelines'!CA37</f>
      </c>
      <c r="CE7" s="32">
        <f>$E7*'Timelines'!CB37</f>
      </c>
      <c r="CF7" s="32">
        <f>$E7*'Timelines'!CC37</f>
      </c>
      <c r="CG7" s="32">
        <f>$E7*'Timelines'!CD37</f>
      </c>
      <c r="CH7" s="32">
        <f>$E7*'Timelines'!CE37</f>
      </c>
      <c r="CI7" s="32">
        <f>$E7*'Timelines'!CF37</f>
      </c>
      <c r="CJ7" s="32">
        <f>$E7*'Timelines'!CG37</f>
      </c>
      <c r="CK7" s="32">
        <f>$E7*'Timelines'!CH37</f>
      </c>
    </row>
    <row r="8" spans="1:89" s="33" customFormat="1" x14ac:dyDescent="0.25">
      <c r="A8" s="33" t="s">
        <v>252</v>
      </c>
      <c r="B8" s="33" t="s">
        <v>289</v>
      </c>
      <c r="C8" s="33" t="s">
        <v>298</v>
      </c>
      <c r="D8" s="33">
        <v>1</v>
      </c>
      <c r="E8" s="34">
        <v>1700000</v>
      </c>
      <c r="F8" s="34">
        <f>$E8*'Timelines'!C39</f>
      </c>
      <c r="G8" s="34">
        <f>$E8*'Timelines'!D39</f>
      </c>
      <c r="H8" s="34">
        <f>$E8*'Timelines'!E39</f>
      </c>
      <c r="I8" s="34">
        <f>$E8*'Timelines'!F39</f>
      </c>
      <c r="J8" s="34">
        <f>$E8*'Timelines'!G39</f>
      </c>
      <c r="K8" s="34">
        <f>$E8*'Timelines'!H39</f>
      </c>
      <c r="L8" s="34">
        <f>$E8*'Timelines'!I39</f>
      </c>
      <c r="M8" s="34">
        <f>$E8*'Timelines'!J39</f>
      </c>
      <c r="N8" s="34">
        <f>$E8*'Timelines'!K39</f>
      </c>
      <c r="O8" s="34">
        <f>$E8*'Timelines'!L39</f>
      </c>
      <c r="P8" s="34">
        <f>$E8*'Timelines'!M39</f>
      </c>
      <c r="Q8" s="34">
        <f>$E8*'Timelines'!N39</f>
      </c>
      <c r="R8" s="34">
        <f>$E8*'Timelines'!O39</f>
      </c>
      <c r="S8" s="34">
        <f>$E8*'Timelines'!P39</f>
      </c>
      <c r="T8" s="34">
        <f>$E8*'Timelines'!Q39</f>
      </c>
      <c r="U8" s="34">
        <f>$E8*'Timelines'!R39</f>
      </c>
      <c r="V8" s="34">
        <f>$E8*'Timelines'!S39</f>
      </c>
      <c r="W8" s="34">
        <f>$E8*'Timelines'!T39</f>
      </c>
      <c r="X8" s="34">
        <f>$E8*'Timelines'!U39</f>
      </c>
      <c r="Y8" s="34">
        <f>$E8*'Timelines'!V39</f>
      </c>
      <c r="Z8" s="34">
        <f>$E8*'Timelines'!W39</f>
      </c>
      <c r="AA8" s="34">
        <f>$E8*'Timelines'!X39</f>
      </c>
      <c r="AB8" s="34">
        <f>$E8*'Timelines'!Y39</f>
      </c>
      <c r="AC8" s="34">
        <f>$E8*'Timelines'!Z39</f>
      </c>
      <c r="AD8" s="34">
        <f>$E8*'Timelines'!AA39</f>
      </c>
      <c r="AE8" s="34">
        <f>$E8*'Timelines'!AB39</f>
      </c>
      <c r="AF8" s="34">
        <f>$E8*'Timelines'!AC39</f>
      </c>
      <c r="AG8" s="34">
        <f>$E8*'Timelines'!AD39</f>
      </c>
      <c r="AH8" s="34">
        <f>$E8*'Timelines'!AE39</f>
      </c>
      <c r="AI8" s="34">
        <f>$E8*'Timelines'!AF39</f>
      </c>
      <c r="AJ8" s="34">
        <f>$E8*'Timelines'!AG39</f>
      </c>
      <c r="AK8" s="34">
        <f>$E8*'Timelines'!AH39</f>
      </c>
      <c r="AL8" s="34">
        <f>$E8*'Timelines'!AI39</f>
      </c>
      <c r="AM8" s="34">
        <f>$E8*'Timelines'!AJ39</f>
      </c>
      <c r="AN8" s="34">
        <f>$E8*'Timelines'!AK39</f>
      </c>
      <c r="AO8" s="34">
        <f>$E8*'Timelines'!AL39</f>
      </c>
      <c r="AP8" s="34">
        <f>$E8*'Timelines'!AM39</f>
      </c>
      <c r="AQ8" s="34">
        <f>$E8*'Timelines'!AN39</f>
      </c>
      <c r="AR8" s="34">
        <f>$E8*'Timelines'!AO39</f>
      </c>
      <c r="AS8" s="34">
        <f>$E8*'Timelines'!AP39</f>
      </c>
      <c r="AT8" s="34">
        <f>$E8*'Timelines'!AQ39</f>
      </c>
      <c r="AU8" s="34">
        <f>$E8*'Timelines'!AR39</f>
      </c>
      <c r="AV8" s="34">
        <f>$E8*'Timelines'!AS39</f>
      </c>
      <c r="AW8" s="34">
        <f>$E8*'Timelines'!AT39</f>
      </c>
      <c r="AX8" s="34">
        <f>$E8*'Timelines'!AU39</f>
      </c>
      <c r="AY8" s="34">
        <f>$E8*'Timelines'!AV39</f>
      </c>
      <c r="AZ8" s="34">
        <f>$E8*'Timelines'!AW39</f>
      </c>
      <c r="BA8" s="34">
        <f>$E8*'Timelines'!AX39</f>
      </c>
      <c r="BB8" s="34">
        <f>$E8*'Timelines'!AY39</f>
      </c>
      <c r="BC8" s="34">
        <f>$E8*'Timelines'!AZ39</f>
      </c>
      <c r="BD8" s="34">
        <f>$E8*'Timelines'!BA39</f>
      </c>
      <c r="BE8" s="34">
        <f>$E8*'Timelines'!BB39</f>
      </c>
      <c r="BF8" s="34">
        <f>$E8*'Timelines'!BC39</f>
      </c>
      <c r="BG8" s="34">
        <f>$E8*'Timelines'!BD39</f>
      </c>
      <c r="BH8" s="34">
        <f>$E8*'Timelines'!BE39</f>
      </c>
      <c r="BI8" s="34">
        <f>$E8*'Timelines'!BF39</f>
      </c>
      <c r="BJ8" s="34">
        <f>$E8*'Timelines'!BG39</f>
      </c>
      <c r="BK8" s="34">
        <f>$E8*'Timelines'!BH39</f>
      </c>
      <c r="BL8" s="34">
        <f>$E8*'Timelines'!BI39</f>
      </c>
      <c r="BM8" s="34">
        <f>$E8*'Timelines'!BJ39</f>
      </c>
      <c r="BN8" s="34">
        <f>$E8*'Timelines'!BK39</f>
      </c>
      <c r="BO8" s="34">
        <f>$E8*'Timelines'!BL39</f>
      </c>
      <c r="BP8" s="34">
        <f>$E8*'Timelines'!BM39</f>
      </c>
      <c r="BQ8" s="34">
        <f>$E8*'Timelines'!BN39</f>
      </c>
      <c r="BR8" s="34">
        <f>$E8*'Timelines'!BO39</f>
      </c>
      <c r="BS8" s="34">
        <f>$E8*'Timelines'!BP39</f>
      </c>
      <c r="BT8" s="34">
        <f>$E8*'Timelines'!BQ39</f>
      </c>
      <c r="BU8" s="34">
        <f>$E8*'Timelines'!BR39</f>
      </c>
      <c r="BV8" s="34">
        <f>$E8*'Timelines'!BS39</f>
      </c>
      <c r="BW8" s="34">
        <f>$E8*'Timelines'!BT39</f>
      </c>
      <c r="BX8" s="34">
        <f>$E8*'Timelines'!BU39</f>
      </c>
      <c r="BY8" s="34">
        <f>$E8*'Timelines'!BV39</f>
      </c>
      <c r="BZ8" s="34">
        <f>$E8*'Timelines'!BW39</f>
      </c>
      <c r="CA8" s="34">
        <f>$E8*'Timelines'!BX39</f>
      </c>
      <c r="CB8" s="34">
        <f>$E8*'Timelines'!BY39</f>
      </c>
      <c r="CC8" s="34">
        <f>$E8*'Timelines'!BZ39</f>
      </c>
      <c r="CD8" s="34">
        <f>$E8*'Timelines'!CA39</f>
      </c>
      <c r="CE8" s="34">
        <f>$E8*'Timelines'!CB39</f>
      </c>
      <c r="CF8" s="34">
        <f>$E8*'Timelines'!CC39</f>
      </c>
      <c r="CG8" s="34">
        <f>$E8*'Timelines'!CD39</f>
      </c>
      <c r="CH8" s="34">
        <f>$E8*'Timelines'!CE39</f>
      </c>
      <c r="CI8" s="34">
        <f>$E8*'Timelines'!CF39</f>
      </c>
      <c r="CJ8" s="34">
        <f>$E8*'Timelines'!CG39</f>
      </c>
      <c r="CK8" s="34">
        <f>$E8*'Timelines'!CH39</f>
      </c>
    </row>
    <row r="9" spans="1:89" x14ac:dyDescent="0.25">
      <c r="A9" t="s">
        <v>252</v>
      </c>
      <c r="B9" t="s">
        <v>292</v>
      </c>
      <c r="C9" t="s">
        <v>299</v>
      </c>
      <c r="D9">
        <v>1</v>
      </c>
      <c r="E9" s="32">
        <v>-106250</v>
      </c>
      <c r="F9" s="32">
        <f>$E9*'Timelines'!C38</f>
      </c>
      <c r="G9" s="32">
        <f>$E9*'Timelines'!D38</f>
      </c>
      <c r="H9" s="32">
        <f>$E9*'Timelines'!E38</f>
      </c>
      <c r="I9" s="32">
        <f>$E9*'Timelines'!F38</f>
      </c>
      <c r="J9" s="32">
        <f>$E9*'Timelines'!G38</f>
      </c>
      <c r="K9" s="32">
        <f>$E9*'Timelines'!H38</f>
      </c>
      <c r="L9" s="32">
        <f>$E9*'Timelines'!I38</f>
      </c>
      <c r="M9" s="32">
        <f>$E9*'Timelines'!J38</f>
      </c>
      <c r="N9" s="32">
        <f>$E9*'Timelines'!K38</f>
      </c>
      <c r="O9" s="32">
        <f>$E9*'Timelines'!L38</f>
      </c>
      <c r="P9" s="32">
        <f>$E9*'Timelines'!M38</f>
      </c>
      <c r="Q9" s="32">
        <f>$E9*'Timelines'!N38</f>
      </c>
      <c r="R9" s="32">
        <f>$E9*'Timelines'!O38</f>
      </c>
      <c r="S9" s="32">
        <f>$E9*'Timelines'!P38</f>
      </c>
      <c r="T9" s="32">
        <f>$E9*'Timelines'!Q38</f>
      </c>
      <c r="U9" s="32">
        <f>$E9*'Timelines'!R38</f>
      </c>
      <c r="V9" s="32">
        <f>$E9*'Timelines'!S38</f>
      </c>
      <c r="W9" s="32">
        <f>$E9*'Timelines'!T38</f>
      </c>
      <c r="X9" s="32">
        <f>$E9*'Timelines'!U38</f>
      </c>
      <c r="Y9" s="32">
        <f>$E9*'Timelines'!V38</f>
      </c>
      <c r="Z9" s="32">
        <f>$E9*'Timelines'!W38</f>
      </c>
      <c r="AA9" s="32">
        <f>$E9*'Timelines'!X38</f>
      </c>
      <c r="AB9" s="32">
        <f>$E9*'Timelines'!Y38</f>
      </c>
      <c r="AC9" s="32">
        <f>$E9*'Timelines'!Z38</f>
      </c>
      <c r="AD9" s="32">
        <f>$E9*'Timelines'!AA38</f>
      </c>
      <c r="AE9" s="32">
        <f>$E9*'Timelines'!AB38</f>
      </c>
      <c r="AF9" s="32">
        <f>$E9*'Timelines'!AC38</f>
      </c>
      <c r="AG9" s="32">
        <f>$E9*'Timelines'!AD38</f>
      </c>
      <c r="AH9" s="32">
        <f>$E9*'Timelines'!AE38</f>
      </c>
      <c r="AI9" s="32">
        <f>$E9*'Timelines'!AF38</f>
      </c>
      <c r="AJ9" s="32">
        <f>$E9*'Timelines'!AG38</f>
      </c>
      <c r="AK9" s="32">
        <f>$E9*'Timelines'!AH38</f>
      </c>
      <c r="AL9" s="32">
        <f>$E9*'Timelines'!AI38</f>
      </c>
      <c r="AM9" s="32">
        <f>$E9*'Timelines'!AJ38</f>
      </c>
      <c r="AN9" s="32">
        <f>$E9*'Timelines'!AK38</f>
      </c>
      <c r="AO9" s="32">
        <f>$E9*'Timelines'!AL38</f>
      </c>
      <c r="AP9" s="32">
        <f>$E9*'Timelines'!AM38</f>
      </c>
      <c r="AQ9" s="32">
        <f>$E9*'Timelines'!AN38</f>
      </c>
      <c r="AR9" s="32">
        <f>$E9*'Timelines'!AO38</f>
      </c>
      <c r="AS9" s="32">
        <f>$E9*'Timelines'!AP38</f>
      </c>
      <c r="AT9" s="32">
        <f>$E9*'Timelines'!AQ38</f>
      </c>
      <c r="AU9" s="32">
        <f>$E9*'Timelines'!AR38</f>
      </c>
      <c r="AV9" s="32">
        <f>$E9*'Timelines'!AS38</f>
      </c>
      <c r="AW9" s="32">
        <f>$E9*'Timelines'!AT38</f>
      </c>
      <c r="AX9" s="32">
        <f>$E9*'Timelines'!AU38</f>
      </c>
      <c r="AY9" s="32">
        <f>$E9*'Timelines'!AV38</f>
      </c>
      <c r="AZ9" s="32">
        <f>$E9*'Timelines'!AW38</f>
      </c>
      <c r="BA9" s="32">
        <f>$E9*'Timelines'!AX38</f>
      </c>
      <c r="BB9" s="32">
        <f>$E9*'Timelines'!AY38</f>
      </c>
      <c r="BC9" s="32">
        <f>$E9*'Timelines'!AZ38</f>
      </c>
      <c r="BD9" s="32">
        <f>$E9*'Timelines'!BA38</f>
      </c>
      <c r="BE9" s="32">
        <f>$E9*'Timelines'!BB38</f>
      </c>
      <c r="BF9" s="32">
        <f>$E9*'Timelines'!BC38</f>
      </c>
      <c r="BG9" s="32">
        <f>$E9*'Timelines'!BD38</f>
      </c>
      <c r="BH9" s="32">
        <f>$E9*'Timelines'!BE38</f>
      </c>
      <c r="BI9" s="32">
        <f>$E9*'Timelines'!BF38</f>
      </c>
      <c r="BJ9" s="32">
        <f>$E9*'Timelines'!BG38</f>
      </c>
      <c r="BK9" s="32">
        <f>$E9*'Timelines'!BH38</f>
      </c>
      <c r="BL9" s="32">
        <f>$E9*'Timelines'!BI38</f>
      </c>
      <c r="BM9" s="32">
        <f>$E9*'Timelines'!BJ38</f>
      </c>
      <c r="BN9" s="32">
        <f>$E9*'Timelines'!BK38</f>
      </c>
      <c r="BO9" s="32">
        <f>$E9*'Timelines'!BL38</f>
      </c>
      <c r="BP9" s="32">
        <f>$E9*'Timelines'!BM38</f>
      </c>
      <c r="BQ9" s="32">
        <f>$E9*'Timelines'!BN38</f>
      </c>
      <c r="BR9" s="32">
        <f>$E9*'Timelines'!BO38</f>
      </c>
      <c r="BS9" s="32">
        <f>$E9*'Timelines'!BP38</f>
      </c>
      <c r="BT9" s="32">
        <f>$E9*'Timelines'!BQ38</f>
      </c>
      <c r="BU9" s="32">
        <f>$E9*'Timelines'!BR38</f>
      </c>
      <c r="BV9" s="32">
        <f>$E9*'Timelines'!BS38</f>
      </c>
      <c r="BW9" s="32">
        <f>$E9*'Timelines'!BT38</f>
      </c>
      <c r="BX9" s="32">
        <f>$E9*'Timelines'!BU38</f>
      </c>
      <c r="BY9" s="32">
        <f>$E9*'Timelines'!BV38</f>
      </c>
      <c r="BZ9" s="32">
        <f>$E9*'Timelines'!BW38</f>
      </c>
      <c r="CA9" s="32">
        <f>$E9*'Timelines'!BX38</f>
      </c>
      <c r="CB9" s="32">
        <f>$E9*'Timelines'!BY38</f>
      </c>
      <c r="CC9" s="32">
        <f>$E9*'Timelines'!BZ38</f>
      </c>
      <c r="CD9" s="32">
        <f>$E9*'Timelines'!CA38</f>
      </c>
      <c r="CE9" s="32">
        <f>$E9*'Timelines'!CB38</f>
      </c>
      <c r="CF9" s="32">
        <f>$E9*'Timelines'!CC38</f>
      </c>
      <c r="CG9" s="32">
        <f>$E9*'Timelines'!CD38</f>
      </c>
      <c r="CH9" s="32">
        <f>$E9*'Timelines'!CE38</f>
      </c>
      <c r="CI9" s="32">
        <f>$E9*'Timelines'!CF38</f>
      </c>
      <c r="CJ9" s="32">
        <f>$E9*'Timelines'!CG38</f>
      </c>
      <c r="CK9" s="32">
        <f>$E9*'Timelines'!CH38</f>
      </c>
    </row>
    <row r="10" spans="1:89" s="33" customFormat="1" x14ac:dyDescent="0.25">
      <c r="A10" s="33" t="s">
        <v>283</v>
      </c>
      <c r="B10" s="33" t="s">
        <v>289</v>
      </c>
      <c r="C10" s="33" t="s">
        <v>300</v>
      </c>
      <c r="D10" s="33">
        <v>5</v>
      </c>
      <c r="E10" s="34">
        <v>342000</v>
      </c>
      <c r="F10" s="34">
        <f>$E10*'Timelines'!C63</f>
      </c>
      <c r="G10" s="34">
        <f>$E10*'Timelines'!D63</f>
      </c>
      <c r="H10" s="34">
        <f>$E10*'Timelines'!E63</f>
      </c>
      <c r="I10" s="34">
        <f>$E10*'Timelines'!F63</f>
      </c>
      <c r="J10" s="34">
        <f>$E10*'Timelines'!G63</f>
      </c>
      <c r="K10" s="34">
        <f>$E10*'Timelines'!H63</f>
      </c>
      <c r="L10" s="34">
        <f>$E10*'Timelines'!I63</f>
      </c>
      <c r="M10" s="34">
        <f>$E10*'Timelines'!J63</f>
      </c>
      <c r="N10" s="34">
        <f>$E10*'Timelines'!K63</f>
      </c>
      <c r="O10" s="34">
        <f>$E10*'Timelines'!L63</f>
      </c>
      <c r="P10" s="34">
        <f>$E10*'Timelines'!M63</f>
      </c>
      <c r="Q10" s="34">
        <f>$E10*'Timelines'!N63</f>
      </c>
      <c r="R10" s="34">
        <f>$E10*'Timelines'!O63</f>
      </c>
      <c r="S10" s="34">
        <f>$E10*'Timelines'!P63</f>
      </c>
      <c r="T10" s="34">
        <f>$E10*'Timelines'!Q63</f>
      </c>
      <c r="U10" s="34">
        <f>$E10*'Timelines'!R63</f>
      </c>
      <c r="V10" s="34">
        <f>$E10*'Timelines'!S63</f>
      </c>
      <c r="W10" s="34">
        <f>$E10*'Timelines'!T63</f>
      </c>
      <c r="X10" s="34">
        <f>$E10*'Timelines'!U63</f>
      </c>
      <c r="Y10" s="34">
        <f>$E10*'Timelines'!V63</f>
      </c>
      <c r="Z10" s="34">
        <f>$E10*'Timelines'!W63</f>
      </c>
      <c r="AA10" s="34">
        <f>$E10*'Timelines'!X63</f>
      </c>
      <c r="AB10" s="34">
        <f>$E10*'Timelines'!Y63</f>
      </c>
      <c r="AC10" s="34">
        <f>$E10*'Timelines'!Z63</f>
      </c>
      <c r="AD10" s="34">
        <f>$E10*'Timelines'!AA63</f>
      </c>
      <c r="AE10" s="34">
        <f>$E10*'Timelines'!AB63</f>
      </c>
      <c r="AF10" s="34">
        <f>$E10*'Timelines'!AC63</f>
      </c>
      <c r="AG10" s="34">
        <f>$E10*'Timelines'!AD63</f>
      </c>
      <c r="AH10" s="34">
        <f>$E10*'Timelines'!AE63</f>
      </c>
      <c r="AI10" s="34">
        <f>$E10*'Timelines'!AF63</f>
      </c>
      <c r="AJ10" s="34">
        <f>$E10*'Timelines'!AG63</f>
      </c>
      <c r="AK10" s="34">
        <f>$E10*'Timelines'!AH63</f>
      </c>
      <c r="AL10" s="34">
        <f>$E10*'Timelines'!AI63</f>
      </c>
      <c r="AM10" s="34">
        <f>$E10*'Timelines'!AJ63</f>
      </c>
      <c r="AN10" s="34">
        <f>$E10*'Timelines'!AK63</f>
      </c>
      <c r="AO10" s="34">
        <f>$E10*'Timelines'!AL63</f>
      </c>
      <c r="AP10" s="34">
        <f>$E10*'Timelines'!AM63</f>
      </c>
      <c r="AQ10" s="34">
        <f>$E10*'Timelines'!AN63</f>
      </c>
      <c r="AR10" s="34">
        <f>$E10*'Timelines'!AO63</f>
      </c>
      <c r="AS10" s="34">
        <f>$E10*'Timelines'!AP63</f>
      </c>
      <c r="AT10" s="34">
        <f>$E10*'Timelines'!AQ63</f>
      </c>
      <c r="AU10" s="34">
        <f>$E10*'Timelines'!AR63</f>
      </c>
      <c r="AV10" s="34">
        <f>$E10*'Timelines'!AS63</f>
      </c>
      <c r="AW10" s="34">
        <f>$E10*'Timelines'!AT63</f>
      </c>
      <c r="AX10" s="34">
        <f>$E10*'Timelines'!AU63</f>
      </c>
      <c r="AY10" s="34">
        <f>$E10*'Timelines'!AV63</f>
      </c>
      <c r="AZ10" s="34">
        <f>$E10*'Timelines'!AW63</f>
      </c>
      <c r="BA10" s="34">
        <f>$E10*'Timelines'!AX63</f>
      </c>
      <c r="BB10" s="34">
        <f>$E10*'Timelines'!AY63</f>
      </c>
      <c r="BC10" s="34">
        <f>$E10*'Timelines'!AZ63</f>
      </c>
      <c r="BD10" s="34">
        <f>$E10*'Timelines'!BA63</f>
      </c>
      <c r="BE10" s="34">
        <f>$E10*'Timelines'!BB63</f>
      </c>
      <c r="BF10" s="34">
        <f>$E10*'Timelines'!BC63</f>
      </c>
      <c r="BG10" s="34">
        <f>$E10*'Timelines'!BD63</f>
      </c>
      <c r="BH10" s="34">
        <f>$E10*'Timelines'!BE63</f>
      </c>
      <c r="BI10" s="34">
        <f>$E10*'Timelines'!BF63</f>
      </c>
      <c r="BJ10" s="34">
        <f>$E10*'Timelines'!BG63</f>
      </c>
      <c r="BK10" s="34">
        <f>$E10*'Timelines'!BH63</f>
      </c>
      <c r="BL10" s="34">
        <f>$E10*'Timelines'!BI63</f>
      </c>
      <c r="BM10" s="34">
        <f>$E10*'Timelines'!BJ63</f>
      </c>
      <c r="BN10" s="34">
        <f>$E10*'Timelines'!BK63</f>
      </c>
      <c r="BO10" s="34">
        <f>$E10*'Timelines'!BL63</f>
      </c>
      <c r="BP10" s="34">
        <f>$E10*'Timelines'!BM63</f>
      </c>
      <c r="BQ10" s="34">
        <f>$E10*'Timelines'!BN63</f>
      </c>
      <c r="BR10" s="34">
        <f>$E10*'Timelines'!BO63</f>
      </c>
      <c r="BS10" s="34">
        <f>$E10*'Timelines'!BP63</f>
      </c>
      <c r="BT10" s="34">
        <f>$E10*'Timelines'!BQ63</f>
      </c>
      <c r="BU10" s="34">
        <f>$E10*'Timelines'!BR63</f>
      </c>
      <c r="BV10" s="34">
        <f>$E10*'Timelines'!BS63</f>
      </c>
      <c r="BW10" s="34">
        <f>$E10*'Timelines'!BT63</f>
      </c>
      <c r="BX10" s="34">
        <f>$E10*'Timelines'!BU63</f>
      </c>
      <c r="BY10" s="34">
        <f>$E10*'Timelines'!BV63</f>
      </c>
      <c r="BZ10" s="34">
        <f>$E10*'Timelines'!BW63</f>
      </c>
      <c r="CA10" s="34">
        <f>$E10*'Timelines'!BX63</f>
      </c>
      <c r="CB10" s="34">
        <f>$E10*'Timelines'!BY63</f>
      </c>
      <c r="CC10" s="34">
        <f>$E10*'Timelines'!BZ63</f>
      </c>
      <c r="CD10" s="34">
        <f>$E10*'Timelines'!CA63</f>
      </c>
      <c r="CE10" s="34">
        <f>$E10*'Timelines'!CB63</f>
      </c>
      <c r="CF10" s="34">
        <f>$E10*'Timelines'!CC63</f>
      </c>
      <c r="CG10" s="34">
        <f>$E10*'Timelines'!CD63</f>
      </c>
      <c r="CH10" s="34">
        <f>$E10*'Timelines'!CE63</f>
      </c>
      <c r="CI10" s="34">
        <f>$E10*'Timelines'!CF63</f>
      </c>
      <c r="CJ10" s="34">
        <f>$E10*'Timelines'!CG63</f>
      </c>
      <c r="CK10" s="34">
        <f>$E10*'Timelines'!CH63</f>
      </c>
    </row>
    <row r="11" spans="1:89" x14ac:dyDescent="0.25">
      <c r="A11" t="s">
        <v>283</v>
      </c>
      <c r="B11" t="s">
        <v>289</v>
      </c>
      <c r="C11" t="s">
        <v>301</v>
      </c>
      <c r="D11">
        <v>5</v>
      </c>
      <c r="E11" s="32">
        <v>1368000</v>
      </c>
      <c r="F11" s="32">
        <f>$E11*'Timelines'!C65</f>
      </c>
      <c r="G11" s="32">
        <f>$E11*'Timelines'!D65</f>
      </c>
      <c r="H11" s="32">
        <f>$E11*'Timelines'!E65</f>
      </c>
      <c r="I11" s="32">
        <f>$E11*'Timelines'!F65</f>
      </c>
      <c r="J11" s="32">
        <f>$E11*'Timelines'!G65</f>
      </c>
      <c r="K11" s="32">
        <f>$E11*'Timelines'!H65</f>
      </c>
      <c r="L11" s="32">
        <f>$E11*'Timelines'!I65</f>
      </c>
      <c r="M11" s="32">
        <f>$E11*'Timelines'!J65</f>
      </c>
      <c r="N11" s="32">
        <f>$E11*'Timelines'!K65</f>
      </c>
      <c r="O11" s="32">
        <f>$E11*'Timelines'!L65</f>
      </c>
      <c r="P11" s="32">
        <f>$E11*'Timelines'!M65</f>
      </c>
      <c r="Q11" s="32">
        <f>$E11*'Timelines'!N65</f>
      </c>
      <c r="R11" s="32">
        <f>$E11*'Timelines'!O65</f>
      </c>
      <c r="S11" s="32">
        <f>$E11*'Timelines'!P65</f>
      </c>
      <c r="T11" s="32">
        <f>$E11*'Timelines'!Q65</f>
      </c>
      <c r="U11" s="32">
        <f>$E11*'Timelines'!R65</f>
      </c>
      <c r="V11" s="32">
        <f>$E11*'Timelines'!S65</f>
      </c>
      <c r="W11" s="32">
        <f>$E11*'Timelines'!T65</f>
      </c>
      <c r="X11" s="32">
        <f>$E11*'Timelines'!U65</f>
      </c>
      <c r="Y11" s="32">
        <f>$E11*'Timelines'!V65</f>
      </c>
      <c r="Z11" s="32">
        <f>$E11*'Timelines'!W65</f>
      </c>
      <c r="AA11" s="32">
        <f>$E11*'Timelines'!X65</f>
      </c>
      <c r="AB11" s="32">
        <f>$E11*'Timelines'!Y65</f>
      </c>
      <c r="AC11" s="32">
        <f>$E11*'Timelines'!Z65</f>
      </c>
      <c r="AD11" s="32">
        <f>$E11*'Timelines'!AA65</f>
      </c>
      <c r="AE11" s="32">
        <f>$E11*'Timelines'!AB65</f>
      </c>
      <c r="AF11" s="32">
        <f>$E11*'Timelines'!AC65</f>
      </c>
      <c r="AG11" s="32">
        <f>$E11*'Timelines'!AD65</f>
      </c>
      <c r="AH11" s="32">
        <f>$E11*'Timelines'!AE65</f>
      </c>
      <c r="AI11" s="32">
        <f>$E11*'Timelines'!AF65</f>
      </c>
      <c r="AJ11" s="32">
        <f>$E11*'Timelines'!AG65</f>
      </c>
      <c r="AK11" s="32">
        <f>$E11*'Timelines'!AH65</f>
      </c>
      <c r="AL11" s="32">
        <f>$E11*'Timelines'!AI65</f>
      </c>
      <c r="AM11" s="32">
        <f>$E11*'Timelines'!AJ65</f>
      </c>
      <c r="AN11" s="32">
        <f>$E11*'Timelines'!AK65</f>
      </c>
      <c r="AO11" s="32">
        <f>$E11*'Timelines'!AL65</f>
      </c>
      <c r="AP11" s="32">
        <f>$E11*'Timelines'!AM65</f>
      </c>
      <c r="AQ11" s="32">
        <f>$E11*'Timelines'!AN65</f>
      </c>
      <c r="AR11" s="32">
        <f>$E11*'Timelines'!AO65</f>
      </c>
      <c r="AS11" s="32">
        <f>$E11*'Timelines'!AP65</f>
      </c>
      <c r="AT11" s="32">
        <f>$E11*'Timelines'!AQ65</f>
      </c>
      <c r="AU11" s="32">
        <f>$E11*'Timelines'!AR65</f>
      </c>
      <c r="AV11" s="32">
        <f>$E11*'Timelines'!AS65</f>
      </c>
      <c r="AW11" s="32">
        <f>$E11*'Timelines'!AT65</f>
      </c>
      <c r="AX11" s="32">
        <f>$E11*'Timelines'!AU65</f>
      </c>
      <c r="AY11" s="32">
        <f>$E11*'Timelines'!AV65</f>
      </c>
      <c r="AZ11" s="32">
        <f>$E11*'Timelines'!AW65</f>
      </c>
      <c r="BA11" s="32">
        <f>$E11*'Timelines'!AX65</f>
      </c>
      <c r="BB11" s="32">
        <f>$E11*'Timelines'!AY65</f>
      </c>
      <c r="BC11" s="32">
        <f>$E11*'Timelines'!AZ65</f>
      </c>
      <c r="BD11" s="32">
        <f>$E11*'Timelines'!BA65</f>
      </c>
      <c r="BE11" s="32">
        <f>$E11*'Timelines'!BB65</f>
      </c>
      <c r="BF11" s="32">
        <f>$E11*'Timelines'!BC65</f>
      </c>
      <c r="BG11" s="32">
        <f>$E11*'Timelines'!BD65</f>
      </c>
      <c r="BH11" s="32">
        <f>$E11*'Timelines'!BE65</f>
      </c>
      <c r="BI11" s="32">
        <f>$E11*'Timelines'!BF65</f>
      </c>
      <c r="BJ11" s="32">
        <f>$E11*'Timelines'!BG65</f>
      </c>
      <c r="BK11" s="32">
        <f>$E11*'Timelines'!BH65</f>
      </c>
      <c r="BL11" s="32">
        <f>$E11*'Timelines'!BI65</f>
      </c>
      <c r="BM11" s="32">
        <f>$E11*'Timelines'!BJ65</f>
      </c>
      <c r="BN11" s="32">
        <f>$E11*'Timelines'!BK65</f>
      </c>
      <c r="BO11" s="32">
        <f>$E11*'Timelines'!BL65</f>
      </c>
      <c r="BP11" s="32">
        <f>$E11*'Timelines'!BM65</f>
      </c>
      <c r="BQ11" s="32">
        <f>$E11*'Timelines'!BN65</f>
      </c>
      <c r="BR11" s="32">
        <f>$E11*'Timelines'!BO65</f>
      </c>
      <c r="BS11" s="32">
        <f>$E11*'Timelines'!BP65</f>
      </c>
      <c r="BT11" s="32">
        <f>$E11*'Timelines'!BQ65</f>
      </c>
      <c r="BU11" s="32">
        <f>$E11*'Timelines'!BR65</f>
      </c>
      <c r="BV11" s="32">
        <f>$E11*'Timelines'!BS65</f>
      </c>
      <c r="BW11" s="32">
        <f>$E11*'Timelines'!BT65</f>
      </c>
      <c r="BX11" s="32">
        <f>$E11*'Timelines'!BU65</f>
      </c>
      <c r="BY11" s="32">
        <f>$E11*'Timelines'!BV65</f>
      </c>
      <c r="BZ11" s="32">
        <f>$E11*'Timelines'!BW65</f>
      </c>
      <c r="CA11" s="32">
        <f>$E11*'Timelines'!BX65</f>
      </c>
      <c r="CB11" s="32">
        <f>$E11*'Timelines'!BY65</f>
      </c>
      <c r="CC11" s="32">
        <f>$E11*'Timelines'!BZ65</f>
      </c>
      <c r="CD11" s="32">
        <f>$E11*'Timelines'!CA65</f>
      </c>
      <c r="CE11" s="32">
        <f>$E11*'Timelines'!CB65</f>
      </c>
      <c r="CF11" s="32">
        <f>$E11*'Timelines'!CC65</f>
      </c>
      <c r="CG11" s="32">
        <f>$E11*'Timelines'!CD65</f>
      </c>
      <c r="CH11" s="32">
        <f>$E11*'Timelines'!CE65</f>
      </c>
      <c r="CI11" s="32">
        <f>$E11*'Timelines'!CF65</f>
      </c>
      <c r="CJ11" s="32">
        <f>$E11*'Timelines'!CG65</f>
      </c>
      <c r="CK11" s="32">
        <f>$E11*'Timelines'!CH65</f>
      </c>
    </row>
    <row r="12" spans="1:89" s="33" customFormat="1" x14ac:dyDescent="0.25">
      <c r="A12" s="33" t="s">
        <v>283</v>
      </c>
      <c r="B12" s="33" t="s">
        <v>292</v>
      </c>
      <c r="C12" s="33" t="s">
        <v>302</v>
      </c>
      <c r="D12" s="33">
        <v>5</v>
      </c>
      <c r="E12" s="34">
        <v>-85500</v>
      </c>
      <c r="F12" s="34">
        <f>$E12*'Timelines'!C64</f>
      </c>
      <c r="G12" s="34">
        <f>$E12*'Timelines'!D64</f>
      </c>
      <c r="H12" s="34">
        <f>$E12*'Timelines'!E64</f>
      </c>
      <c r="I12" s="34">
        <f>$E12*'Timelines'!F64</f>
      </c>
      <c r="J12" s="34">
        <f>$E12*'Timelines'!G64</f>
      </c>
      <c r="K12" s="34">
        <f>$E12*'Timelines'!H64</f>
      </c>
      <c r="L12" s="34">
        <f>$E12*'Timelines'!I64</f>
      </c>
      <c r="M12" s="34">
        <f>$E12*'Timelines'!J64</f>
      </c>
      <c r="N12" s="34">
        <f>$E12*'Timelines'!K64</f>
      </c>
      <c r="O12" s="34">
        <f>$E12*'Timelines'!L64</f>
      </c>
      <c r="P12" s="34">
        <f>$E12*'Timelines'!M64</f>
      </c>
      <c r="Q12" s="34">
        <f>$E12*'Timelines'!N64</f>
      </c>
      <c r="R12" s="34">
        <f>$E12*'Timelines'!O64</f>
      </c>
      <c r="S12" s="34">
        <f>$E12*'Timelines'!P64</f>
      </c>
      <c r="T12" s="34">
        <f>$E12*'Timelines'!Q64</f>
      </c>
      <c r="U12" s="34">
        <f>$E12*'Timelines'!R64</f>
      </c>
      <c r="V12" s="34">
        <f>$E12*'Timelines'!S64</f>
      </c>
      <c r="W12" s="34">
        <f>$E12*'Timelines'!T64</f>
      </c>
      <c r="X12" s="34">
        <f>$E12*'Timelines'!U64</f>
      </c>
      <c r="Y12" s="34">
        <f>$E12*'Timelines'!V64</f>
      </c>
      <c r="Z12" s="34">
        <f>$E12*'Timelines'!W64</f>
      </c>
      <c r="AA12" s="34">
        <f>$E12*'Timelines'!X64</f>
      </c>
      <c r="AB12" s="34">
        <f>$E12*'Timelines'!Y64</f>
      </c>
      <c r="AC12" s="34">
        <f>$E12*'Timelines'!Z64</f>
      </c>
      <c r="AD12" s="34">
        <f>$E12*'Timelines'!AA64</f>
      </c>
      <c r="AE12" s="34">
        <f>$E12*'Timelines'!AB64</f>
      </c>
      <c r="AF12" s="34">
        <f>$E12*'Timelines'!AC64</f>
      </c>
      <c r="AG12" s="34">
        <f>$E12*'Timelines'!AD64</f>
      </c>
      <c r="AH12" s="34">
        <f>$E12*'Timelines'!AE64</f>
      </c>
      <c r="AI12" s="34">
        <f>$E12*'Timelines'!AF64</f>
      </c>
      <c r="AJ12" s="34">
        <f>$E12*'Timelines'!AG64</f>
      </c>
      <c r="AK12" s="34">
        <f>$E12*'Timelines'!AH64</f>
      </c>
      <c r="AL12" s="34">
        <f>$E12*'Timelines'!AI64</f>
      </c>
      <c r="AM12" s="34">
        <f>$E12*'Timelines'!AJ64</f>
      </c>
      <c r="AN12" s="34">
        <f>$E12*'Timelines'!AK64</f>
      </c>
      <c r="AO12" s="34">
        <f>$E12*'Timelines'!AL64</f>
      </c>
      <c r="AP12" s="34">
        <f>$E12*'Timelines'!AM64</f>
      </c>
      <c r="AQ12" s="34">
        <f>$E12*'Timelines'!AN64</f>
      </c>
      <c r="AR12" s="34">
        <f>$E12*'Timelines'!AO64</f>
      </c>
      <c r="AS12" s="34">
        <f>$E12*'Timelines'!AP64</f>
      </c>
      <c r="AT12" s="34">
        <f>$E12*'Timelines'!AQ64</f>
      </c>
      <c r="AU12" s="34">
        <f>$E12*'Timelines'!AR64</f>
      </c>
      <c r="AV12" s="34">
        <f>$E12*'Timelines'!AS64</f>
      </c>
      <c r="AW12" s="34">
        <f>$E12*'Timelines'!AT64</f>
      </c>
      <c r="AX12" s="34">
        <f>$E12*'Timelines'!AU64</f>
      </c>
      <c r="AY12" s="34">
        <f>$E12*'Timelines'!AV64</f>
      </c>
      <c r="AZ12" s="34">
        <f>$E12*'Timelines'!AW64</f>
      </c>
      <c r="BA12" s="34">
        <f>$E12*'Timelines'!AX64</f>
      </c>
      <c r="BB12" s="34">
        <f>$E12*'Timelines'!AY64</f>
      </c>
      <c r="BC12" s="34">
        <f>$E12*'Timelines'!AZ64</f>
      </c>
      <c r="BD12" s="34">
        <f>$E12*'Timelines'!BA64</f>
      </c>
      <c r="BE12" s="34">
        <f>$E12*'Timelines'!BB64</f>
      </c>
      <c r="BF12" s="34">
        <f>$E12*'Timelines'!BC64</f>
      </c>
      <c r="BG12" s="34">
        <f>$E12*'Timelines'!BD64</f>
      </c>
      <c r="BH12" s="34">
        <f>$E12*'Timelines'!BE64</f>
      </c>
      <c r="BI12" s="34">
        <f>$E12*'Timelines'!BF64</f>
      </c>
      <c r="BJ12" s="34">
        <f>$E12*'Timelines'!BG64</f>
      </c>
      <c r="BK12" s="34">
        <f>$E12*'Timelines'!BH64</f>
      </c>
      <c r="BL12" s="34">
        <f>$E12*'Timelines'!BI64</f>
      </c>
      <c r="BM12" s="34">
        <f>$E12*'Timelines'!BJ64</f>
      </c>
      <c r="BN12" s="34">
        <f>$E12*'Timelines'!BK64</f>
      </c>
      <c r="BO12" s="34">
        <f>$E12*'Timelines'!BL64</f>
      </c>
      <c r="BP12" s="34">
        <f>$E12*'Timelines'!BM64</f>
      </c>
      <c r="BQ12" s="34">
        <f>$E12*'Timelines'!BN64</f>
      </c>
      <c r="BR12" s="34">
        <f>$E12*'Timelines'!BO64</f>
      </c>
      <c r="BS12" s="34">
        <f>$E12*'Timelines'!BP64</f>
      </c>
      <c r="BT12" s="34">
        <f>$E12*'Timelines'!BQ64</f>
      </c>
      <c r="BU12" s="34">
        <f>$E12*'Timelines'!BR64</f>
      </c>
      <c r="BV12" s="34">
        <f>$E12*'Timelines'!BS64</f>
      </c>
      <c r="BW12" s="34">
        <f>$E12*'Timelines'!BT64</f>
      </c>
      <c r="BX12" s="34">
        <f>$E12*'Timelines'!BU64</f>
      </c>
      <c r="BY12" s="34">
        <f>$E12*'Timelines'!BV64</f>
      </c>
      <c r="BZ12" s="34">
        <f>$E12*'Timelines'!BW64</f>
      </c>
      <c r="CA12" s="34">
        <f>$E12*'Timelines'!BX64</f>
      </c>
      <c r="CB12" s="34">
        <f>$E12*'Timelines'!BY64</f>
      </c>
      <c r="CC12" s="34">
        <f>$E12*'Timelines'!BZ64</f>
      </c>
      <c r="CD12" s="34">
        <f>$E12*'Timelines'!CA64</f>
      </c>
      <c r="CE12" s="34">
        <f>$E12*'Timelines'!CB64</f>
      </c>
      <c r="CF12" s="34">
        <f>$E12*'Timelines'!CC64</f>
      </c>
      <c r="CG12" s="34">
        <f>$E12*'Timelines'!CD64</f>
      </c>
      <c r="CH12" s="34">
        <f>$E12*'Timelines'!CE64</f>
      </c>
      <c r="CI12" s="34">
        <f>$E12*'Timelines'!CF64</f>
      </c>
      <c r="CJ12" s="34">
        <f>$E12*'Timelines'!CG64</f>
      </c>
      <c r="CK12" s="34">
        <f>$E12*'Timelines'!CH64</f>
      </c>
    </row>
    <row r="14" spans="1:89" s="33" customFormat="1" x14ac:dyDescent="0.25">
      <c r="A14" s="33" t="s">
        <v>252</v>
      </c>
      <c r="B14" s="33" t="s">
        <v>303</v>
      </c>
      <c r="C14" s="33" t="s">
        <v>304</v>
      </c>
      <c r="D14" s="33">
        <v>15</v>
      </c>
      <c r="E14" s="34">
        <v>6500</v>
      </c>
      <c r="F14" s="34">
        <v>0</v>
      </c>
      <c r="G14" s="34">
        <v>0</v>
      </c>
      <c r="H14" s="34">
        <v>0</v>
      </c>
      <c r="I14" s="34">
        <v>0</v>
      </c>
      <c r="J14" s="34">
        <v>0</v>
      </c>
      <c r="K14" s="34">
        <v>0</v>
      </c>
      <c r="L14" s="34">
        <v>0</v>
      </c>
      <c r="M14" s="34">
        <v>0</v>
      </c>
      <c r="N14" s="34">
        <v>0</v>
      </c>
      <c r="O14" s="34">
        <v>0</v>
      </c>
      <c r="P14" s="34">
        <v>0</v>
      </c>
      <c r="Q14" s="34">
        <v>0</v>
      </c>
      <c r="R14" s="34">
        <v>0</v>
      </c>
      <c r="S14" s="34">
        <v>0</v>
      </c>
      <c r="T14" s="34">
        <v>0</v>
      </c>
      <c r="U14" s="34">
        <v>0</v>
      </c>
      <c r="V14" s="34">
        <v>0</v>
      </c>
      <c r="W14" s="34">
        <v>0</v>
      </c>
      <c r="X14" s="34">
        <v>0</v>
      </c>
      <c r="Y14" s="34">
        <v>0</v>
      </c>
      <c r="Z14" s="34">
        <v>0</v>
      </c>
      <c r="AA14" s="34">
        <v>0</v>
      </c>
      <c r="AB14" s="34">
        <v>97500</v>
      </c>
      <c r="AC14" s="34">
        <v>97500</v>
      </c>
      <c r="AD14" s="34">
        <v>97500</v>
      </c>
      <c r="AE14" s="34">
        <v>97500</v>
      </c>
      <c r="AF14" s="34">
        <v>97500</v>
      </c>
      <c r="AG14" s="34">
        <v>97500</v>
      </c>
      <c r="AH14" s="34">
        <v>97500</v>
      </c>
      <c r="AI14" s="34">
        <v>97500</v>
      </c>
      <c r="AJ14" s="34">
        <v>97500</v>
      </c>
      <c r="AK14" s="34">
        <v>97500</v>
      </c>
      <c r="AL14" s="34">
        <v>97500</v>
      </c>
      <c r="AM14" s="34">
        <v>97500</v>
      </c>
      <c r="AN14" s="34">
        <v>99450</v>
      </c>
      <c r="AO14" s="34">
        <v>99450</v>
      </c>
      <c r="AP14" s="34">
        <v>99450</v>
      </c>
      <c r="AQ14" s="34">
        <v>99450</v>
      </c>
      <c r="AR14" s="34">
        <v>99450</v>
      </c>
      <c r="AS14" s="34">
        <v>99450</v>
      </c>
      <c r="AT14" s="34">
        <v>99450</v>
      </c>
      <c r="AU14" s="34">
        <v>99450</v>
      </c>
      <c r="AV14" s="34">
        <v>99450</v>
      </c>
      <c r="AW14" s="34">
        <v>99450</v>
      </c>
      <c r="AX14" s="34">
        <v>99450</v>
      </c>
      <c r="AY14" s="34">
        <v>99450</v>
      </c>
      <c r="AZ14" s="34">
        <v>101439</v>
      </c>
      <c r="BA14" s="34">
        <v>101439</v>
      </c>
      <c r="BB14" s="34">
        <v>101439</v>
      </c>
      <c r="BC14" s="34">
        <v>101439</v>
      </c>
      <c r="BD14" s="34">
        <v>101439</v>
      </c>
      <c r="BE14" s="34">
        <v>101439</v>
      </c>
      <c r="BF14" s="34">
        <v>101439</v>
      </c>
      <c r="BG14" s="34">
        <v>101439</v>
      </c>
      <c r="BH14" s="34">
        <v>101439</v>
      </c>
      <c r="BI14" s="34">
        <v>101439</v>
      </c>
      <c r="BJ14" s="34">
        <v>101439</v>
      </c>
      <c r="BK14" s="34">
        <v>101439</v>
      </c>
      <c r="BL14" s="34">
        <v>103467.78000000001</v>
      </c>
      <c r="BM14" s="34">
        <v>103467.78000000001</v>
      </c>
      <c r="BN14" s="34">
        <v>103467.78000000001</v>
      </c>
      <c r="BO14" s="34">
        <v>103467.78000000001</v>
      </c>
      <c r="BP14" s="34">
        <v>103467.78000000001</v>
      </c>
      <c r="BQ14" s="34">
        <v>103467.78000000001</v>
      </c>
      <c r="BR14" s="34">
        <v>103467.78000000001</v>
      </c>
      <c r="BS14" s="34">
        <v>103467.78000000001</v>
      </c>
      <c r="BT14" s="34">
        <v>103467.78000000001</v>
      </c>
      <c r="BU14" s="34">
        <v>103467.78000000001</v>
      </c>
      <c r="BV14" s="34">
        <v>103467.78000000001</v>
      </c>
      <c r="BW14" s="34">
        <v>103467.78000000001</v>
      </c>
      <c r="BX14" s="34">
        <v>105537.1356</v>
      </c>
      <c r="BY14" s="34">
        <v>105537.1356</v>
      </c>
      <c r="BZ14" s="34">
        <v>105537.1356</v>
      </c>
      <c r="CA14" s="34">
        <v>105537.1356</v>
      </c>
      <c r="CB14" s="34">
        <v>105537.1356</v>
      </c>
      <c r="CC14" s="34">
        <v>105537.1356</v>
      </c>
      <c r="CD14" s="34">
        <v>105537.1356</v>
      </c>
      <c r="CE14" s="34">
        <v>105537.1356</v>
      </c>
      <c r="CF14" s="34">
        <v>105537.1356</v>
      </c>
      <c r="CG14" s="34">
        <v>105537.1356</v>
      </c>
      <c r="CH14" s="34">
        <v>105537.1356</v>
      </c>
      <c r="CI14" s="34">
        <v>105537.1356</v>
      </c>
      <c r="CJ14" s="34">
        <v>107647.878312</v>
      </c>
      <c r="CK14" s="34">
        <v>107647.878312</v>
      </c>
    </row>
    <row r="15" spans="1:89" x14ac:dyDescent="0.25">
      <c r="A15" t="s">
        <v>252</v>
      </c>
      <c r="B15" t="s">
        <v>303</v>
      </c>
      <c r="C15" t="s">
        <v>305</v>
      </c>
      <c r="D15">
        <v>74</v>
      </c>
      <c r="E15" s="32">
        <v>10500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777000</v>
      </c>
      <c r="AC15" s="32">
        <v>777000</v>
      </c>
      <c r="AD15" s="32">
        <v>777000</v>
      </c>
      <c r="AE15" s="32">
        <v>777000</v>
      </c>
      <c r="AF15" s="32">
        <v>777000</v>
      </c>
      <c r="AG15" s="32">
        <v>777000</v>
      </c>
      <c r="AH15" s="32">
        <v>777000</v>
      </c>
      <c r="AI15" s="32">
        <v>777000</v>
      </c>
      <c r="AJ15" s="32">
        <v>777000</v>
      </c>
      <c r="AK15" s="32">
        <v>777000</v>
      </c>
      <c r="AL15" s="32">
        <v>777000</v>
      </c>
      <c r="AM15" s="32">
        <v>777000</v>
      </c>
      <c r="AN15" s="32">
        <v>792540</v>
      </c>
      <c r="AO15" s="32">
        <v>792540</v>
      </c>
      <c r="AP15" s="32">
        <v>792540</v>
      </c>
      <c r="AQ15" s="32">
        <v>792540</v>
      </c>
      <c r="AR15" s="32">
        <v>792540</v>
      </c>
      <c r="AS15" s="32">
        <v>792540</v>
      </c>
      <c r="AT15" s="32">
        <v>792540</v>
      </c>
      <c r="AU15" s="32">
        <v>792540</v>
      </c>
      <c r="AV15" s="32">
        <v>792540</v>
      </c>
      <c r="AW15" s="32">
        <v>792540</v>
      </c>
      <c r="AX15" s="32">
        <v>792540</v>
      </c>
      <c r="AY15" s="32">
        <v>792540</v>
      </c>
      <c r="AZ15" s="32">
        <v>808390.8</v>
      </c>
      <c r="BA15" s="32">
        <v>808390.8</v>
      </c>
      <c r="BB15" s="32">
        <v>808390.8</v>
      </c>
      <c r="BC15" s="32">
        <v>808390.8</v>
      </c>
      <c r="BD15" s="32">
        <v>808390.8</v>
      </c>
      <c r="BE15" s="32">
        <v>808390.8</v>
      </c>
      <c r="BF15" s="32">
        <v>808390.8</v>
      </c>
      <c r="BG15" s="32">
        <v>808390.8</v>
      </c>
      <c r="BH15" s="32">
        <v>808390.8</v>
      </c>
      <c r="BI15" s="32">
        <v>808390.8</v>
      </c>
      <c r="BJ15" s="32">
        <v>808390.8</v>
      </c>
      <c r="BK15" s="32">
        <v>808390.8</v>
      </c>
      <c r="BL15" s="32">
        <v>824558.6160000002</v>
      </c>
      <c r="BM15" s="32">
        <v>824558.6160000002</v>
      </c>
      <c r="BN15" s="32">
        <v>824558.6160000002</v>
      </c>
      <c r="BO15" s="32">
        <v>824558.6160000002</v>
      </c>
      <c r="BP15" s="32">
        <v>824558.6160000002</v>
      </c>
      <c r="BQ15" s="32">
        <v>824558.6160000002</v>
      </c>
      <c r="BR15" s="32">
        <v>824558.6160000002</v>
      </c>
      <c r="BS15" s="32">
        <v>824558.6160000002</v>
      </c>
      <c r="BT15" s="32">
        <v>824558.6160000002</v>
      </c>
      <c r="BU15" s="32">
        <v>824558.6160000002</v>
      </c>
      <c r="BV15" s="32">
        <v>824558.6160000002</v>
      </c>
      <c r="BW15" s="32">
        <v>824558.6160000002</v>
      </c>
      <c r="BX15" s="32">
        <v>841049.7883199999</v>
      </c>
      <c r="BY15" s="32">
        <v>841049.7883199999</v>
      </c>
      <c r="BZ15" s="32">
        <v>841049.7883199999</v>
      </c>
      <c r="CA15" s="32">
        <v>841049.7883199999</v>
      </c>
      <c r="CB15" s="32">
        <v>841049.7883199999</v>
      </c>
      <c r="CC15" s="32">
        <v>841049.7883199999</v>
      </c>
      <c r="CD15" s="32">
        <v>841049.7883199999</v>
      </c>
      <c r="CE15" s="32">
        <v>841049.7883199999</v>
      </c>
      <c r="CF15" s="32">
        <v>841049.7883199999</v>
      </c>
      <c r="CG15" s="32">
        <v>841049.7883199999</v>
      </c>
      <c r="CH15" s="32">
        <v>841049.7883199999</v>
      </c>
      <c r="CI15" s="32">
        <v>841049.7883199999</v>
      </c>
      <c r="CJ15" s="32">
        <v>857870.7840864001</v>
      </c>
      <c r="CK15" s="32">
        <v>857870.7840864001</v>
      </c>
    </row>
    <row r="16" spans="1:89" s="33" customFormat="1" x14ac:dyDescent="0.25">
      <c r="A16" s="33" t="s">
        <v>252</v>
      </c>
      <c r="B16" s="33" t="s">
        <v>303</v>
      </c>
      <c r="C16" s="33" t="s">
        <v>306</v>
      </c>
      <c r="D16" s="33">
        <v>2500</v>
      </c>
      <c r="E16" s="34">
        <v>40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100000</v>
      </c>
      <c r="AC16" s="34">
        <v>100000</v>
      </c>
      <c r="AD16" s="34">
        <v>100000</v>
      </c>
      <c r="AE16" s="34">
        <v>100000</v>
      </c>
      <c r="AF16" s="34">
        <v>100000</v>
      </c>
      <c r="AG16" s="34">
        <v>100000</v>
      </c>
      <c r="AH16" s="34">
        <v>100000</v>
      </c>
      <c r="AI16" s="34">
        <v>100000</v>
      </c>
      <c r="AJ16" s="34">
        <v>100000</v>
      </c>
      <c r="AK16" s="34">
        <v>100000</v>
      </c>
      <c r="AL16" s="34">
        <v>100000</v>
      </c>
      <c r="AM16" s="34">
        <v>100000</v>
      </c>
      <c r="AN16" s="34">
        <v>102000</v>
      </c>
      <c r="AO16" s="34">
        <v>102000</v>
      </c>
      <c r="AP16" s="34">
        <v>102000</v>
      </c>
      <c r="AQ16" s="34">
        <v>102000</v>
      </c>
      <c r="AR16" s="34">
        <v>102000</v>
      </c>
      <c r="AS16" s="34">
        <v>102000</v>
      </c>
      <c r="AT16" s="34">
        <v>102000</v>
      </c>
      <c r="AU16" s="34">
        <v>102000</v>
      </c>
      <c r="AV16" s="34">
        <v>102000</v>
      </c>
      <c r="AW16" s="34">
        <v>102000</v>
      </c>
      <c r="AX16" s="34">
        <v>102000</v>
      </c>
      <c r="AY16" s="34">
        <v>102000</v>
      </c>
      <c r="AZ16" s="34">
        <v>104040</v>
      </c>
      <c r="BA16" s="34">
        <v>104040</v>
      </c>
      <c r="BB16" s="34">
        <v>104040</v>
      </c>
      <c r="BC16" s="34">
        <v>104040</v>
      </c>
      <c r="BD16" s="34">
        <v>104040</v>
      </c>
      <c r="BE16" s="34">
        <v>104040</v>
      </c>
      <c r="BF16" s="34">
        <v>104040</v>
      </c>
      <c r="BG16" s="34">
        <v>104040</v>
      </c>
      <c r="BH16" s="34">
        <v>104040</v>
      </c>
      <c r="BI16" s="34">
        <v>104040</v>
      </c>
      <c r="BJ16" s="34">
        <v>104040</v>
      </c>
      <c r="BK16" s="34">
        <v>104040</v>
      </c>
      <c r="BL16" s="34">
        <v>106120.80000000002</v>
      </c>
      <c r="BM16" s="34">
        <v>106120.80000000002</v>
      </c>
      <c r="BN16" s="34">
        <v>106120.80000000002</v>
      </c>
      <c r="BO16" s="34">
        <v>106120.80000000002</v>
      </c>
      <c r="BP16" s="34">
        <v>106120.80000000002</v>
      </c>
      <c r="BQ16" s="34">
        <v>106120.80000000002</v>
      </c>
      <c r="BR16" s="34">
        <v>106120.80000000002</v>
      </c>
      <c r="BS16" s="34">
        <v>106120.80000000002</v>
      </c>
      <c r="BT16" s="34">
        <v>106120.80000000002</v>
      </c>
      <c r="BU16" s="34">
        <v>106120.80000000002</v>
      </c>
      <c r="BV16" s="34">
        <v>106120.80000000002</v>
      </c>
      <c r="BW16" s="34">
        <v>106120.80000000002</v>
      </c>
      <c r="BX16" s="34">
        <v>108243.216</v>
      </c>
      <c r="BY16" s="34">
        <v>108243.216</v>
      </c>
      <c r="BZ16" s="34">
        <v>108243.216</v>
      </c>
      <c r="CA16" s="34">
        <v>108243.216</v>
      </c>
      <c r="CB16" s="34">
        <v>108243.216</v>
      </c>
      <c r="CC16" s="34">
        <v>108243.216</v>
      </c>
      <c r="CD16" s="34">
        <v>108243.216</v>
      </c>
      <c r="CE16" s="34">
        <v>108243.216</v>
      </c>
      <c r="CF16" s="34">
        <v>108243.216</v>
      </c>
      <c r="CG16" s="34">
        <v>108243.216</v>
      </c>
      <c r="CH16" s="34">
        <v>108243.216</v>
      </c>
      <c r="CI16" s="34">
        <v>108243.216</v>
      </c>
      <c r="CJ16" s="34">
        <v>110408.08032000001</v>
      </c>
      <c r="CK16" s="34">
        <v>110408.08032000001</v>
      </c>
    </row>
    <row r="17" spans="1:89" x14ac:dyDescent="0.25">
      <c r="A17" t="s">
        <v>252</v>
      </c>
      <c r="B17" t="s">
        <v>307</v>
      </c>
      <c r="C17" t="s">
        <v>308</v>
      </c>
      <c r="D17">
        <v>15</v>
      </c>
      <c r="E17" t="s">
        <v>73</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-4875</v>
      </c>
      <c r="AC17" s="32">
        <v>-4875</v>
      </c>
      <c r="AD17" s="32">
        <v>-4875</v>
      </c>
      <c r="AE17" s="32">
        <v>-4875</v>
      </c>
      <c r="AF17" s="32">
        <v>-4875</v>
      </c>
      <c r="AG17" s="32">
        <v>-4875</v>
      </c>
      <c r="AH17" s="32">
        <v>-4875</v>
      </c>
      <c r="AI17" s="32">
        <v>-4875</v>
      </c>
      <c r="AJ17" s="32">
        <v>-4875</v>
      </c>
      <c r="AK17" s="32">
        <v>-4875</v>
      </c>
      <c r="AL17" s="32">
        <v>-4875</v>
      </c>
      <c r="AM17" s="32">
        <v>-4875</v>
      </c>
      <c r="AN17" s="32">
        <v>-4972.5</v>
      </c>
      <c r="AO17" s="32">
        <v>-4972.5</v>
      </c>
      <c r="AP17" s="32">
        <v>-4972.5</v>
      </c>
      <c r="AQ17" s="32">
        <v>-4972.5</v>
      </c>
      <c r="AR17" s="32">
        <v>-4972.5</v>
      </c>
      <c r="AS17" s="32">
        <v>-4972.5</v>
      </c>
      <c r="AT17" s="32">
        <v>-4972.5</v>
      </c>
      <c r="AU17" s="32">
        <v>-4972.5</v>
      </c>
      <c r="AV17" s="32">
        <v>-4972.5</v>
      </c>
      <c r="AW17" s="32">
        <v>-4972.5</v>
      </c>
      <c r="AX17" s="32">
        <v>-4972.5</v>
      </c>
      <c r="AY17" s="32">
        <v>-4972.5</v>
      </c>
      <c r="AZ17" s="32">
        <v>-5071.950000000012</v>
      </c>
      <c r="BA17" s="32">
        <v>-5071.950000000012</v>
      </c>
      <c r="BB17" s="32">
        <v>-5071.950000000012</v>
      </c>
      <c r="BC17" s="32">
        <v>-5071.950000000012</v>
      </c>
      <c r="BD17" s="32">
        <v>-5071.950000000012</v>
      </c>
      <c r="BE17" s="32">
        <v>-5071.950000000012</v>
      </c>
      <c r="BF17" s="32">
        <v>-5071.950000000012</v>
      </c>
      <c r="BG17" s="32">
        <v>-5071.950000000012</v>
      </c>
      <c r="BH17" s="32">
        <v>-5071.950000000012</v>
      </c>
      <c r="BI17" s="32">
        <v>-5071.950000000012</v>
      </c>
      <c r="BJ17" s="32">
        <v>-5071.950000000012</v>
      </c>
      <c r="BK17" s="32">
        <v>-5071.950000000012</v>
      </c>
      <c r="BL17" s="32">
        <v>-5173.38900000001</v>
      </c>
      <c r="BM17" s="32">
        <v>-5173.38900000001</v>
      </c>
      <c r="BN17" s="32">
        <v>-5173.38900000001</v>
      </c>
      <c r="BO17" s="32">
        <v>-5173.38900000001</v>
      </c>
      <c r="BP17" s="32">
        <v>-5173.38900000001</v>
      </c>
      <c r="BQ17" s="32">
        <v>-5173.38900000001</v>
      </c>
      <c r="BR17" s="32">
        <v>-5173.38900000001</v>
      </c>
      <c r="BS17" s="32">
        <v>-5173.38900000001</v>
      </c>
      <c r="BT17" s="32">
        <v>-5173.38900000001</v>
      </c>
      <c r="BU17" s="32">
        <v>-5173.38900000001</v>
      </c>
      <c r="BV17" s="32">
        <v>-5173.38900000001</v>
      </c>
      <c r="BW17" s="32">
        <v>-5173.38900000001</v>
      </c>
      <c r="BX17" s="32">
        <v>-5276.856780000002</v>
      </c>
      <c r="BY17" s="32">
        <v>-5276.856780000002</v>
      </c>
      <c r="BZ17" s="32">
        <v>-5276.856780000002</v>
      </c>
      <c r="CA17" s="32">
        <v>-5276.856780000002</v>
      </c>
      <c r="CB17" s="32">
        <v>-5276.856780000002</v>
      </c>
      <c r="CC17" s="32">
        <v>-5276.856780000002</v>
      </c>
      <c r="CD17" s="32">
        <v>-5276.856780000002</v>
      </c>
      <c r="CE17" s="32">
        <v>-5276.856780000002</v>
      </c>
      <c r="CF17" s="32">
        <v>-5276.856780000002</v>
      </c>
      <c r="CG17" s="32">
        <v>-5276.856780000002</v>
      </c>
      <c r="CH17" s="32">
        <v>-5276.856780000002</v>
      </c>
      <c r="CI17" s="32">
        <v>-5276.856780000002</v>
      </c>
      <c r="CJ17" s="32">
        <v>-5382.393915599998</v>
      </c>
      <c r="CK17" s="32">
        <v>-5382.393915599998</v>
      </c>
    </row>
    <row r="18" spans="1:89" s="33" customFormat="1" x14ac:dyDescent="0.25">
      <c r="A18" s="33" t="s">
        <v>252</v>
      </c>
      <c r="B18" s="33" t="s">
        <v>307</v>
      </c>
      <c r="C18" s="33" t="s">
        <v>309</v>
      </c>
      <c r="D18" s="33">
        <v>74</v>
      </c>
      <c r="E18" s="33" t="s">
        <v>73</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-38850</v>
      </c>
      <c r="AC18" s="34">
        <v>-38850</v>
      </c>
      <c r="AD18" s="34">
        <v>-38850</v>
      </c>
      <c r="AE18" s="34">
        <v>-38850</v>
      </c>
      <c r="AF18" s="34">
        <v>-38850</v>
      </c>
      <c r="AG18" s="34">
        <v>-38850</v>
      </c>
      <c r="AH18" s="34">
        <v>-38850</v>
      </c>
      <c r="AI18" s="34">
        <v>-38850</v>
      </c>
      <c r="AJ18" s="34">
        <v>-38850</v>
      </c>
      <c r="AK18" s="34">
        <v>-38850</v>
      </c>
      <c r="AL18" s="34">
        <v>-38850</v>
      </c>
      <c r="AM18" s="34">
        <v>-38850</v>
      </c>
      <c r="AN18" s="34">
        <v>-39627</v>
      </c>
      <c r="AO18" s="34">
        <v>-39627</v>
      </c>
      <c r="AP18" s="34">
        <v>-39627</v>
      </c>
      <c r="AQ18" s="34">
        <v>-39627</v>
      </c>
      <c r="AR18" s="34">
        <v>-39627</v>
      </c>
      <c r="AS18" s="34">
        <v>-39627</v>
      </c>
      <c r="AT18" s="34">
        <v>-39627</v>
      </c>
      <c r="AU18" s="34">
        <v>-39627</v>
      </c>
      <c r="AV18" s="34">
        <v>-39627</v>
      </c>
      <c r="AW18" s="34">
        <v>-39627</v>
      </c>
      <c r="AX18" s="34">
        <v>-39627</v>
      </c>
      <c r="AY18" s="34">
        <v>-39627</v>
      </c>
      <c r="AZ18" s="34">
        <v>-40419.54000000004</v>
      </c>
      <c r="BA18" s="34">
        <v>-40419.54000000004</v>
      </c>
      <c r="BB18" s="34">
        <v>-40419.54000000004</v>
      </c>
      <c r="BC18" s="34">
        <v>-40419.54000000004</v>
      </c>
      <c r="BD18" s="34">
        <v>-40419.54000000004</v>
      </c>
      <c r="BE18" s="34">
        <v>-40419.54000000004</v>
      </c>
      <c r="BF18" s="34">
        <v>-40419.54000000004</v>
      </c>
      <c r="BG18" s="34">
        <v>-40419.54000000004</v>
      </c>
      <c r="BH18" s="34">
        <v>-40419.54000000004</v>
      </c>
      <c r="BI18" s="34">
        <v>-40419.54000000004</v>
      </c>
      <c r="BJ18" s="34">
        <v>-40419.54000000004</v>
      </c>
      <c r="BK18" s="34">
        <v>-40419.54000000004</v>
      </c>
      <c r="BL18" s="34">
        <v>-41227.93080000009</v>
      </c>
      <c r="BM18" s="34">
        <v>-41227.93080000009</v>
      </c>
      <c r="BN18" s="34">
        <v>-41227.93080000009</v>
      </c>
      <c r="BO18" s="34">
        <v>-41227.93080000009</v>
      </c>
      <c r="BP18" s="34">
        <v>-41227.93080000009</v>
      </c>
      <c r="BQ18" s="34">
        <v>-41227.93080000009</v>
      </c>
      <c r="BR18" s="34">
        <v>-41227.93080000009</v>
      </c>
      <c r="BS18" s="34">
        <v>-41227.93080000009</v>
      </c>
      <c r="BT18" s="34">
        <v>-41227.93080000009</v>
      </c>
      <c r="BU18" s="34">
        <v>-41227.93080000009</v>
      </c>
      <c r="BV18" s="34">
        <v>-41227.93080000009</v>
      </c>
      <c r="BW18" s="34">
        <v>-41227.93080000009</v>
      </c>
      <c r="BX18" s="34">
        <v>-42052.489416000084</v>
      </c>
      <c r="BY18" s="34">
        <v>-42052.489416000084</v>
      </c>
      <c r="BZ18" s="34">
        <v>-42052.489416000084</v>
      </c>
      <c r="CA18" s="34">
        <v>-42052.489416000084</v>
      </c>
      <c r="CB18" s="34">
        <v>-42052.489416000084</v>
      </c>
      <c r="CC18" s="34">
        <v>-42052.489416000084</v>
      </c>
      <c r="CD18" s="34">
        <v>-42052.489416000084</v>
      </c>
      <c r="CE18" s="34">
        <v>-42052.489416000084</v>
      </c>
      <c r="CF18" s="34">
        <v>-42052.489416000084</v>
      </c>
      <c r="CG18" s="34">
        <v>-42052.489416000084</v>
      </c>
      <c r="CH18" s="34">
        <v>-42052.489416000084</v>
      </c>
      <c r="CI18" s="34">
        <v>-42052.489416000084</v>
      </c>
      <c r="CJ18" s="34">
        <v>-42893.539204320055</v>
      </c>
      <c r="CK18" s="34">
        <v>-42893.539204320055</v>
      </c>
    </row>
    <row r="19" spans="1:89" x14ac:dyDescent="0.25">
      <c r="A19" t="s">
        <v>252</v>
      </c>
      <c r="B19" t="s">
        <v>307</v>
      </c>
      <c r="C19" t="s">
        <v>310</v>
      </c>
      <c r="D19">
        <v>2500</v>
      </c>
      <c r="E19" t="s">
        <v>73</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-5000</v>
      </c>
      <c r="AC19" s="32">
        <v>-5000</v>
      </c>
      <c r="AD19" s="32">
        <v>-5000</v>
      </c>
      <c r="AE19" s="32">
        <v>-5000</v>
      </c>
      <c r="AF19" s="32">
        <v>-5000</v>
      </c>
      <c r="AG19" s="32">
        <v>-5000</v>
      </c>
      <c r="AH19" s="32">
        <v>-5000</v>
      </c>
      <c r="AI19" s="32">
        <v>-5000</v>
      </c>
      <c r="AJ19" s="32">
        <v>-5000</v>
      </c>
      <c r="AK19" s="32">
        <v>-5000</v>
      </c>
      <c r="AL19" s="32">
        <v>-5000</v>
      </c>
      <c r="AM19" s="32">
        <v>-5000</v>
      </c>
      <c r="AN19" s="32">
        <v>-5100</v>
      </c>
      <c r="AO19" s="32">
        <v>-5100</v>
      </c>
      <c r="AP19" s="32">
        <v>-5100</v>
      </c>
      <c r="AQ19" s="32">
        <v>-5100</v>
      </c>
      <c r="AR19" s="32">
        <v>-5100</v>
      </c>
      <c r="AS19" s="32">
        <v>-5100</v>
      </c>
      <c r="AT19" s="32">
        <v>-5100</v>
      </c>
      <c r="AU19" s="32">
        <v>-5100</v>
      </c>
      <c r="AV19" s="32">
        <v>-5100</v>
      </c>
      <c r="AW19" s="32">
        <v>-5100</v>
      </c>
      <c r="AX19" s="32">
        <v>-5100</v>
      </c>
      <c r="AY19" s="32">
        <v>-5100</v>
      </c>
      <c r="AZ19" s="32">
        <v>-5202</v>
      </c>
      <c r="BA19" s="32">
        <v>-5202</v>
      </c>
      <c r="BB19" s="32">
        <v>-5202</v>
      </c>
      <c r="BC19" s="32">
        <v>-5202</v>
      </c>
      <c r="BD19" s="32">
        <v>-5202</v>
      </c>
      <c r="BE19" s="32">
        <v>-5202</v>
      </c>
      <c r="BF19" s="32">
        <v>-5202</v>
      </c>
      <c r="BG19" s="32">
        <v>-5202</v>
      </c>
      <c r="BH19" s="32">
        <v>-5202</v>
      </c>
      <c r="BI19" s="32">
        <v>-5202</v>
      </c>
      <c r="BJ19" s="32">
        <v>-5202</v>
      </c>
      <c r="BK19" s="32">
        <v>-5202</v>
      </c>
      <c r="BL19" s="32">
        <v>-5306.040000000008</v>
      </c>
      <c r="BM19" s="32">
        <v>-5306.040000000008</v>
      </c>
      <c r="BN19" s="32">
        <v>-5306.040000000008</v>
      </c>
      <c r="BO19" s="32">
        <v>-5306.040000000008</v>
      </c>
      <c r="BP19" s="32">
        <v>-5306.040000000008</v>
      </c>
      <c r="BQ19" s="32">
        <v>-5306.040000000008</v>
      </c>
      <c r="BR19" s="32">
        <v>-5306.040000000008</v>
      </c>
      <c r="BS19" s="32">
        <v>-5306.040000000008</v>
      </c>
      <c r="BT19" s="32">
        <v>-5306.040000000008</v>
      </c>
      <c r="BU19" s="32">
        <v>-5306.040000000008</v>
      </c>
      <c r="BV19" s="32">
        <v>-5306.040000000008</v>
      </c>
      <c r="BW19" s="32">
        <v>-5306.040000000008</v>
      </c>
      <c r="BX19" s="32">
        <v>-5412.160799999998</v>
      </c>
      <c r="BY19" s="32">
        <v>-5412.160799999998</v>
      </c>
      <c r="BZ19" s="32">
        <v>-5412.160799999998</v>
      </c>
      <c r="CA19" s="32">
        <v>-5412.160799999998</v>
      </c>
      <c r="CB19" s="32">
        <v>-5412.160799999998</v>
      </c>
      <c r="CC19" s="32">
        <v>-5412.160799999998</v>
      </c>
      <c r="CD19" s="32">
        <v>-5412.160799999998</v>
      </c>
      <c r="CE19" s="32">
        <v>-5412.160799999998</v>
      </c>
      <c r="CF19" s="32">
        <v>-5412.160799999998</v>
      </c>
      <c r="CG19" s="32">
        <v>-5412.160799999998</v>
      </c>
      <c r="CH19" s="32">
        <v>-5412.160799999998</v>
      </c>
      <c r="CI19" s="32">
        <v>-5412.160799999998</v>
      </c>
      <c r="CJ19" s="32">
        <v>-5520.404016</v>
      </c>
      <c r="CK19" s="32">
        <v>-5520.404016</v>
      </c>
    </row>
    <row r="20" spans="1:89" s="33" customFormat="1" x14ac:dyDescent="0.25">
      <c r="A20" s="33" t="s">
        <v>283</v>
      </c>
      <c r="B20" s="33" t="s">
        <v>303</v>
      </c>
      <c r="C20" s="33" t="s">
        <v>311</v>
      </c>
      <c r="D20" s="33">
        <v>25</v>
      </c>
      <c r="E20" s="34">
        <v>45000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1125000</v>
      </c>
      <c r="AG20" s="34">
        <v>1125000</v>
      </c>
      <c r="AH20" s="34">
        <v>1125000</v>
      </c>
      <c r="AI20" s="34">
        <v>1125000</v>
      </c>
      <c r="AJ20" s="34">
        <v>1125000</v>
      </c>
      <c r="AK20" s="34">
        <v>1125000</v>
      </c>
      <c r="AL20" s="34">
        <v>1125000</v>
      </c>
      <c r="AM20" s="34">
        <v>1125000</v>
      </c>
      <c r="AN20" s="34">
        <v>1125000</v>
      </c>
      <c r="AO20" s="34">
        <v>1125000</v>
      </c>
      <c r="AP20" s="34">
        <v>1125000</v>
      </c>
      <c r="AQ20" s="34">
        <v>1125000</v>
      </c>
      <c r="AR20" s="34">
        <v>1147500</v>
      </c>
      <c r="AS20" s="34">
        <v>1147500</v>
      </c>
      <c r="AT20" s="34">
        <v>1147500</v>
      </c>
      <c r="AU20" s="34">
        <v>1147500</v>
      </c>
      <c r="AV20" s="34">
        <v>1147500</v>
      </c>
      <c r="AW20" s="34">
        <v>1147500</v>
      </c>
      <c r="AX20" s="34">
        <v>1147500</v>
      </c>
      <c r="AY20" s="34">
        <v>1147500</v>
      </c>
      <c r="AZ20" s="34">
        <v>1147500</v>
      </c>
      <c r="BA20" s="34">
        <v>1147500</v>
      </c>
      <c r="BB20" s="34">
        <v>1147500</v>
      </c>
      <c r="BC20" s="34">
        <v>1147500</v>
      </c>
      <c r="BD20" s="34">
        <v>1170450</v>
      </c>
      <c r="BE20" s="34">
        <v>1170450</v>
      </c>
      <c r="BF20" s="34">
        <v>1170450</v>
      </c>
      <c r="BG20" s="34">
        <v>1170450</v>
      </c>
      <c r="BH20" s="34">
        <v>1170450</v>
      </c>
      <c r="BI20" s="34">
        <v>1170450</v>
      </c>
      <c r="BJ20" s="34">
        <v>1170450</v>
      </c>
      <c r="BK20" s="34">
        <v>1170450</v>
      </c>
      <c r="BL20" s="34">
        <v>1170450</v>
      </c>
      <c r="BM20" s="34">
        <v>1170450</v>
      </c>
      <c r="BN20" s="34">
        <v>1170450</v>
      </c>
      <c r="BO20" s="34">
        <v>1170450</v>
      </c>
      <c r="BP20" s="34">
        <v>1193859.0000000002</v>
      </c>
      <c r="BQ20" s="34">
        <v>1193859.0000000002</v>
      </c>
      <c r="BR20" s="34">
        <v>1193859.0000000002</v>
      </c>
      <c r="BS20" s="34">
        <v>1193859.0000000002</v>
      </c>
      <c r="BT20" s="34">
        <v>1193859.0000000002</v>
      </c>
      <c r="BU20" s="34">
        <v>1193859.0000000002</v>
      </c>
      <c r="BV20" s="34">
        <v>1193859.0000000002</v>
      </c>
      <c r="BW20" s="34">
        <v>1193859.0000000002</v>
      </c>
      <c r="BX20" s="34">
        <v>1193859.0000000002</v>
      </c>
      <c r="BY20" s="34">
        <v>1193859.0000000002</v>
      </c>
      <c r="BZ20" s="34">
        <v>1193859.0000000002</v>
      </c>
      <c r="CA20" s="34">
        <v>1193859.0000000002</v>
      </c>
      <c r="CB20" s="34">
        <v>1217736.18</v>
      </c>
      <c r="CC20" s="34">
        <v>1217736.18</v>
      </c>
      <c r="CD20" s="34">
        <v>1217736.18</v>
      </c>
      <c r="CE20" s="34">
        <v>1217736.18</v>
      </c>
      <c r="CF20" s="34">
        <v>1217736.18</v>
      </c>
      <c r="CG20" s="34">
        <v>1217736.18</v>
      </c>
      <c r="CH20" s="34">
        <v>1217736.18</v>
      </c>
      <c r="CI20" s="34">
        <v>1217736.18</v>
      </c>
      <c r="CJ20" s="34">
        <v>1217736.18</v>
      </c>
      <c r="CK20" s="34">
        <v>1217736.18</v>
      </c>
    </row>
    <row r="21" spans="1:89" x14ac:dyDescent="0.25">
      <c r="A21" t="s">
        <v>283</v>
      </c>
      <c r="B21" t="s">
        <v>307</v>
      </c>
      <c r="C21" t="s">
        <v>312</v>
      </c>
      <c r="D21">
        <v>25</v>
      </c>
      <c r="E21" t="s">
        <v>73</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-56250</v>
      </c>
      <c r="AG21" s="32">
        <v>-56250</v>
      </c>
      <c r="AH21" s="32">
        <v>-56250</v>
      </c>
      <c r="AI21" s="32">
        <v>-56250</v>
      </c>
      <c r="AJ21" s="32">
        <v>-56250</v>
      </c>
      <c r="AK21" s="32">
        <v>-56250</v>
      </c>
      <c r="AL21" s="32">
        <v>-56250</v>
      </c>
      <c r="AM21" s="32">
        <v>-56250</v>
      </c>
      <c r="AN21" s="32">
        <v>-56250</v>
      </c>
      <c r="AO21" s="32">
        <v>-56250</v>
      </c>
      <c r="AP21" s="32">
        <v>-56250</v>
      </c>
      <c r="AQ21" s="32">
        <v>-56250</v>
      </c>
      <c r="AR21" s="32">
        <v>-57375</v>
      </c>
      <c r="AS21" s="32">
        <v>-57375</v>
      </c>
      <c r="AT21" s="32">
        <v>-57375</v>
      </c>
      <c r="AU21" s="32">
        <v>-57375</v>
      </c>
      <c r="AV21" s="32">
        <v>-57375</v>
      </c>
      <c r="AW21" s="32">
        <v>-57375</v>
      </c>
      <c r="AX21" s="32">
        <v>-57375</v>
      </c>
      <c r="AY21" s="32">
        <v>-57375</v>
      </c>
      <c r="AZ21" s="32">
        <v>-57375</v>
      </c>
      <c r="BA21" s="32">
        <v>-57375</v>
      </c>
      <c r="BB21" s="32">
        <v>-57375</v>
      </c>
      <c r="BC21" s="32">
        <v>-57375</v>
      </c>
      <c r="BD21" s="32">
        <v>-58522.5</v>
      </c>
      <c r="BE21" s="32">
        <v>-58522.5</v>
      </c>
      <c r="BF21" s="32">
        <v>-58522.5</v>
      </c>
      <c r="BG21" s="32">
        <v>-58522.5</v>
      </c>
      <c r="BH21" s="32">
        <v>-58522.5</v>
      </c>
      <c r="BI21" s="32">
        <v>-58522.5</v>
      </c>
      <c r="BJ21" s="32">
        <v>-58522.5</v>
      </c>
      <c r="BK21" s="32">
        <v>-58522.5</v>
      </c>
      <c r="BL21" s="32">
        <v>-58522.5</v>
      </c>
      <c r="BM21" s="32">
        <v>-58522.5</v>
      </c>
      <c r="BN21" s="32">
        <v>-58522.5</v>
      </c>
      <c r="BO21" s="32">
        <v>-58522.5</v>
      </c>
      <c r="BP21" s="32">
        <v>-59692.94999999995</v>
      </c>
      <c r="BQ21" s="32">
        <v>-59692.94999999995</v>
      </c>
      <c r="BR21" s="32">
        <v>-59692.94999999995</v>
      </c>
      <c r="BS21" s="32">
        <v>-59692.94999999995</v>
      </c>
      <c r="BT21" s="32">
        <v>-59692.94999999995</v>
      </c>
      <c r="BU21" s="32">
        <v>-59692.94999999995</v>
      </c>
      <c r="BV21" s="32">
        <v>-59692.94999999995</v>
      </c>
      <c r="BW21" s="32">
        <v>-59692.94999999995</v>
      </c>
      <c r="BX21" s="32">
        <v>-59692.94999999995</v>
      </c>
      <c r="BY21" s="32">
        <v>-59692.94999999995</v>
      </c>
      <c r="BZ21" s="32">
        <v>-59692.94999999995</v>
      </c>
      <c r="CA21" s="32">
        <v>-59692.94999999995</v>
      </c>
      <c r="CB21" s="32">
        <v>-60886.809000000125</v>
      </c>
      <c r="CC21" s="32">
        <v>-60886.809000000125</v>
      </c>
      <c r="CD21" s="32">
        <v>-60886.809000000125</v>
      </c>
      <c r="CE21" s="32">
        <v>-60886.809000000125</v>
      </c>
      <c r="CF21" s="32">
        <v>-60886.809000000125</v>
      </c>
      <c r="CG21" s="32">
        <v>-60886.809000000125</v>
      </c>
      <c r="CH21" s="32">
        <v>-60886.809000000125</v>
      </c>
      <c r="CI21" s="32">
        <v>-60886.809000000125</v>
      </c>
      <c r="CJ21" s="32">
        <v>-60886.809000000125</v>
      </c>
      <c r="CK21" s="32">
        <v>-60886.809000000125</v>
      </c>
    </row>
    <row r="23" spans="1:89" x14ac:dyDescent="0.25">
      <c r="A23" t="s">
        <v>313</v>
      </c>
      <c r="B23" t="s">
        <v>314</v>
      </c>
      <c r="C23" t="s">
        <v>315</v>
      </c>
      <c r="D23" t="s">
        <v>73</v>
      </c>
      <c r="E23" s="32">
        <v>5000000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1000000</v>
      </c>
      <c r="AP23" s="32">
        <v>1000000</v>
      </c>
      <c r="AQ23" s="32">
        <v>1000000</v>
      </c>
      <c r="AR23" s="32">
        <v>1000000</v>
      </c>
      <c r="AS23" s="32">
        <v>1000000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row>
    <row r="24" spans="1:89" s="35" customFormat="1" x14ac:dyDescent="0.25">
      <c r="A24" s="35" t="s">
        <v>73</v>
      </c>
      <c r="B24" s="35" t="s">
        <v>73</v>
      </c>
      <c r="C24" s="35" t="s">
        <v>316</v>
      </c>
      <c r="E24" s="36">
        <f>SUM(F24:CK24)</f>
      </c>
      <c r="F24" s="36">
        <f>F2+F7+F10</f>
      </c>
      <c r="G24" s="36">
        <f>G2+G7+G10</f>
      </c>
      <c r="H24" s="36">
        <f>H2+H7+H10</f>
      </c>
      <c r="I24" s="36">
        <f>I2+I7+I10</f>
      </c>
      <c r="J24" s="36">
        <f>J2+J7+J10</f>
      </c>
      <c r="K24" s="36">
        <f>K2+K7+K10</f>
      </c>
      <c r="L24" s="36">
        <f>L2+L7+L10</f>
      </c>
      <c r="M24" s="36">
        <f>M2+M7+M10</f>
      </c>
      <c r="N24" s="36">
        <f>N2+N7+N10</f>
      </c>
      <c r="O24" s="36">
        <f>O2+O7+O10</f>
      </c>
      <c r="P24" s="36">
        <f>P2+P7+P10</f>
      </c>
      <c r="Q24" s="36">
        <f>Q2+Q7+Q10</f>
      </c>
      <c r="R24" s="36">
        <f>R2+R7+R10</f>
      </c>
      <c r="S24" s="36">
        <f>S2+S7+S10</f>
      </c>
      <c r="T24" s="36">
        <f>T2+T7+T10</f>
      </c>
      <c r="U24" s="36">
        <f>U2+U7+U10</f>
      </c>
      <c r="V24" s="36">
        <f>V2+V7+V10</f>
      </c>
      <c r="W24" s="36">
        <f>W2+W7+W10</f>
      </c>
      <c r="X24" s="36">
        <f>X2+X7+X10</f>
      </c>
      <c r="Y24" s="36">
        <f>Y2+Y7+Y10</f>
      </c>
      <c r="Z24" s="36">
        <f>Z2+Z7+Z10</f>
      </c>
      <c r="AA24" s="36">
        <f>AA2+AA7+AA10</f>
      </c>
      <c r="AB24" s="36">
        <f>AB2+AB7+AB10</f>
      </c>
      <c r="AC24" s="36">
        <f>AC2+AC7+AC10</f>
      </c>
      <c r="AD24" s="36">
        <f>AD2+AD7+AD10</f>
      </c>
      <c r="AE24" s="36">
        <f>AE2+AE7+AE10</f>
      </c>
      <c r="AF24" s="36">
        <f>AF2+AF7+AF10</f>
      </c>
      <c r="AG24" s="36">
        <f>AG2+AG7+AG10</f>
      </c>
      <c r="AH24" s="36">
        <f>AH2+AH7+AH10</f>
      </c>
      <c r="AI24" s="36">
        <f>AI2+AI7+AI10</f>
      </c>
      <c r="AJ24" s="36">
        <f>AJ2+AJ7+AJ10</f>
      </c>
      <c r="AK24" s="36">
        <f>AK2+AK7+AK10</f>
      </c>
      <c r="AL24" s="36">
        <f>AL2+AL7+AL10</f>
      </c>
      <c r="AM24" s="36">
        <f>AM2+AM7+AM10</f>
      </c>
      <c r="AN24" s="36">
        <f>AN2+AN7+AN10</f>
      </c>
      <c r="AO24" s="36">
        <f>AO2+AO7+AO10</f>
      </c>
      <c r="AP24" s="36">
        <f>AP2+AP7+AP10</f>
      </c>
      <c r="AQ24" s="36">
        <f>AQ2+AQ7+AQ10</f>
      </c>
      <c r="AR24" s="36">
        <f>AR2+AR7+AR10</f>
      </c>
      <c r="AS24" s="36">
        <f>AS2+AS7+AS10</f>
      </c>
      <c r="AT24" s="36">
        <f>AT2+AT7+AT10</f>
      </c>
      <c r="AU24" s="36">
        <f>AU2+AU7+AU10</f>
      </c>
      <c r="AV24" s="36">
        <f>AV2+AV7+AV10</f>
      </c>
      <c r="AW24" s="36">
        <f>AW2+AW7+AW10</f>
      </c>
      <c r="AX24" s="36">
        <f>AX2+AX7+AX10</f>
      </c>
      <c r="AY24" s="36">
        <f>AY2+AY7+AY10</f>
      </c>
      <c r="AZ24" s="36">
        <f>AZ2+AZ7+AZ10</f>
      </c>
      <c r="BA24" s="36">
        <f>BA2+BA7+BA10</f>
      </c>
      <c r="BB24" s="36">
        <f>BB2+BB7+BB10</f>
      </c>
      <c r="BC24" s="36">
        <f>BC2+BC7+BC10</f>
      </c>
      <c r="BD24" s="36">
        <f>BD2+BD7+BD10</f>
      </c>
      <c r="BE24" s="36">
        <f>BE2+BE7+BE10</f>
      </c>
      <c r="BF24" s="36">
        <f>BF2+BF7+BF10</f>
      </c>
      <c r="BG24" s="36">
        <f>BG2+BG7+BG10</f>
      </c>
      <c r="BH24" s="36">
        <f>BH2+BH7+BH10</f>
      </c>
      <c r="BI24" s="36">
        <f>BI2+BI7+BI10</f>
      </c>
      <c r="BJ24" s="36">
        <f>BJ2+BJ7+BJ10</f>
      </c>
      <c r="BK24" s="36">
        <f>BK2+BK7+BK10</f>
      </c>
      <c r="BL24" s="36">
        <f>BL2+BL7+BL10</f>
      </c>
      <c r="BM24" s="36">
        <f>BM2+BM7+BM10</f>
      </c>
      <c r="BN24" s="36">
        <f>BN2+BN7+BN10</f>
      </c>
      <c r="BO24" s="36">
        <f>BO2+BO7+BO10</f>
      </c>
      <c r="BP24" s="36">
        <f>BP2+BP7+BP10</f>
      </c>
      <c r="BQ24" s="36">
        <f>BQ2+BQ7+BQ10</f>
      </c>
      <c r="BR24" s="36">
        <f>BR2+BR7+BR10</f>
      </c>
      <c r="BS24" s="36">
        <f>BS2+BS7+BS10</f>
      </c>
      <c r="BT24" s="36">
        <f>BT2+BT7+BT10</f>
      </c>
      <c r="BU24" s="36">
        <f>BU2+BU7+BU10</f>
      </c>
      <c r="BV24" s="36">
        <f>BV2+BV7+BV10</f>
      </c>
      <c r="BW24" s="36">
        <f>BW2+BW7+BW10</f>
      </c>
      <c r="BX24" s="36">
        <f>BX2+BX7+BX10</f>
      </c>
      <c r="BY24" s="36">
        <f>BY2+BY7+BY10</f>
      </c>
      <c r="BZ24" s="36">
        <f>BZ2+BZ7+BZ10</f>
      </c>
      <c r="CA24" s="36">
        <f>CA2+CA7+CA10</f>
      </c>
      <c r="CB24" s="36">
        <f>CB2+CB7+CB10</f>
      </c>
      <c r="CC24" s="36">
        <f>CC2+CC7+CC10</f>
      </c>
      <c r="CD24" s="36">
        <f>CD2+CD7+CD10</f>
      </c>
      <c r="CE24" s="36">
        <f>CE2+CE7+CE10</f>
      </c>
      <c r="CF24" s="36">
        <f>CF2+CF7+CF10</f>
      </c>
      <c r="CG24" s="36">
        <f>CG2+CG7+CG10</f>
      </c>
      <c r="CH24" s="36">
        <f>CH2+CH7+CH10</f>
      </c>
      <c r="CI24" s="36">
        <f>CI2+CI7+CI10</f>
      </c>
      <c r="CJ24" s="36">
        <f>CJ2+CJ7+CJ10</f>
      </c>
      <c r="CK24" s="36">
        <f>CK2+CK7+CK10</f>
      </c>
    </row>
    <row r="25" spans="1:89" s="35" customFormat="1" x14ac:dyDescent="0.25">
      <c r="A25" s="35" t="s">
        <v>73</v>
      </c>
      <c r="B25" s="35" t="s">
        <v>73</v>
      </c>
      <c r="C25" s="35" t="s">
        <v>317</v>
      </c>
      <c r="E25" s="36">
        <f>SUM(F25:CK25)</f>
      </c>
      <c r="F25" s="36">
        <f>F3+F8+F11</f>
      </c>
      <c r="G25" s="36">
        <f>G3+G8+G11</f>
      </c>
      <c r="H25" s="36">
        <f>H3+H8+H11</f>
      </c>
      <c r="I25" s="36">
        <f>I3+I8+I11</f>
      </c>
      <c r="J25" s="36">
        <f>J3+J8+J11</f>
      </c>
      <c r="K25" s="36">
        <f>K3+K8+K11</f>
      </c>
      <c r="L25" s="36">
        <f>L3+L8+L11</f>
      </c>
      <c r="M25" s="36">
        <f>M3+M8+M11</f>
      </c>
      <c r="N25" s="36">
        <f>N3+N8+N11</f>
      </c>
      <c r="O25" s="36">
        <f>O3+O8+O11</f>
      </c>
      <c r="P25" s="36">
        <f>P3+P8+P11</f>
      </c>
      <c r="Q25" s="36">
        <f>Q3+Q8+Q11</f>
      </c>
      <c r="R25" s="36">
        <f>R3+R8+R11</f>
      </c>
      <c r="S25" s="36">
        <f>S3+S8+S11</f>
      </c>
      <c r="T25" s="36">
        <f>T3+T8+T11</f>
      </c>
      <c r="U25" s="36">
        <f>U3+U8+U11</f>
      </c>
      <c r="V25" s="36">
        <f>V3+V8+V11</f>
      </c>
      <c r="W25" s="36">
        <f>W3+W8+W11</f>
      </c>
      <c r="X25" s="36">
        <f>X3+X8+X11</f>
      </c>
      <c r="Y25" s="36">
        <f>Y3+Y8+Y11</f>
      </c>
      <c r="Z25" s="36">
        <f>Z3+Z8+Z11</f>
      </c>
      <c r="AA25" s="36">
        <f>AA3+AA8+AA11</f>
      </c>
      <c r="AB25" s="36">
        <f>AB3+AB8+AB11</f>
      </c>
      <c r="AC25" s="36">
        <f>AC3+AC8+AC11</f>
      </c>
      <c r="AD25" s="36">
        <f>AD3+AD8+AD11</f>
      </c>
      <c r="AE25" s="36">
        <f>AE3+AE8+AE11</f>
      </c>
      <c r="AF25" s="36">
        <f>AF3+AF8+AF11</f>
      </c>
      <c r="AG25" s="36">
        <f>AG3+AG8+AG11</f>
      </c>
      <c r="AH25" s="36">
        <f>AH3+AH8+AH11</f>
      </c>
      <c r="AI25" s="36">
        <f>AI3+AI8+AI11</f>
      </c>
      <c r="AJ25" s="36">
        <f>AJ3+AJ8+AJ11</f>
      </c>
      <c r="AK25" s="36">
        <f>AK3+AK8+AK11</f>
      </c>
      <c r="AL25" s="36">
        <f>AL3+AL8+AL11</f>
      </c>
      <c r="AM25" s="36">
        <f>AM3+AM8+AM11</f>
      </c>
      <c r="AN25" s="36">
        <f>AN3+AN8+AN11</f>
      </c>
      <c r="AO25" s="36">
        <f>AO3+AO8+AO11</f>
      </c>
      <c r="AP25" s="36">
        <f>AP3+AP8+AP11</f>
      </c>
      <c r="AQ25" s="36">
        <f>AQ3+AQ8+AQ11</f>
      </c>
      <c r="AR25" s="36">
        <f>AR3+AR8+AR11</f>
      </c>
      <c r="AS25" s="36">
        <f>AS3+AS8+AS11</f>
      </c>
      <c r="AT25" s="36">
        <f>AT3+AT8+AT11</f>
      </c>
      <c r="AU25" s="36">
        <f>AU3+AU8+AU11</f>
      </c>
      <c r="AV25" s="36">
        <f>AV3+AV8+AV11</f>
      </c>
      <c r="AW25" s="36">
        <f>AW3+AW8+AW11</f>
      </c>
      <c r="AX25" s="36">
        <f>AX3+AX8+AX11</f>
      </c>
      <c r="AY25" s="36">
        <f>AY3+AY8+AY11</f>
      </c>
      <c r="AZ25" s="36">
        <f>AZ3+AZ8+AZ11</f>
      </c>
      <c r="BA25" s="36">
        <f>BA3+BA8+BA11</f>
      </c>
      <c r="BB25" s="36">
        <f>BB3+BB8+BB11</f>
      </c>
      <c r="BC25" s="36">
        <f>BC3+BC8+BC11</f>
      </c>
      <c r="BD25" s="36">
        <f>BD3+BD8+BD11</f>
      </c>
      <c r="BE25" s="36">
        <f>BE3+BE8+BE11</f>
      </c>
      <c r="BF25" s="36">
        <f>BF3+BF8+BF11</f>
      </c>
      <c r="BG25" s="36">
        <f>BG3+BG8+BG11</f>
      </c>
      <c r="BH25" s="36">
        <f>BH3+BH8+BH11</f>
      </c>
      <c r="BI25" s="36">
        <f>BI3+BI8+BI11</f>
      </c>
      <c r="BJ25" s="36">
        <f>BJ3+BJ8+BJ11</f>
      </c>
      <c r="BK25" s="36">
        <f>BK3+BK8+BK11</f>
      </c>
      <c r="BL25" s="36">
        <f>BL3+BL8+BL11</f>
      </c>
      <c r="BM25" s="36">
        <f>BM3+BM8+BM11</f>
      </c>
      <c r="BN25" s="36">
        <f>BN3+BN8+BN11</f>
      </c>
      <c r="BO25" s="36">
        <f>BO3+BO8+BO11</f>
      </c>
      <c r="BP25" s="36">
        <f>BP3+BP8+BP11</f>
      </c>
      <c r="BQ25" s="36">
        <f>BQ3+BQ8+BQ11</f>
      </c>
      <c r="BR25" s="36">
        <f>BR3+BR8+BR11</f>
      </c>
      <c r="BS25" s="36">
        <f>BS3+BS8+BS11</f>
      </c>
      <c r="BT25" s="36">
        <f>BT3+BT8+BT11</f>
      </c>
      <c r="BU25" s="36">
        <f>BU3+BU8+BU11</f>
      </c>
      <c r="BV25" s="36">
        <f>BV3+BV8+BV11</f>
      </c>
      <c r="BW25" s="36">
        <f>BW3+BW8+BW11</f>
      </c>
      <c r="BX25" s="36">
        <f>BX3+BX8+BX11</f>
      </c>
      <c r="BY25" s="36">
        <f>BY3+BY8+BY11</f>
      </c>
      <c r="BZ25" s="36">
        <f>BZ3+BZ8+BZ11</f>
      </c>
      <c r="CA25" s="36">
        <f>CA3+CA8+CA11</f>
      </c>
      <c r="CB25" s="36">
        <f>CB3+CB8+CB11</f>
      </c>
      <c r="CC25" s="36">
        <f>CC3+CC8+CC11</f>
      </c>
      <c r="CD25" s="36">
        <f>CD3+CD8+CD11</f>
      </c>
      <c r="CE25" s="36">
        <f>CE3+CE8+CE11</f>
      </c>
      <c r="CF25" s="36">
        <f>CF3+CF8+CF11</f>
      </c>
      <c r="CG25" s="36">
        <f>CG3+CG8+CG11</f>
      </c>
      <c r="CH25" s="36">
        <f>CH3+CH8+CH11</f>
      </c>
      <c r="CI25" s="36">
        <f>CI3+CI8+CI11</f>
      </c>
      <c r="CJ25" s="36">
        <f>CJ3+CJ8+CJ11</f>
      </c>
      <c r="CK25" s="36">
        <f>CK3+CK8+CK11</f>
      </c>
    </row>
    <row r="26" spans="1:89" s="35" customFormat="1" x14ac:dyDescent="0.25">
      <c r="A26" s="35" t="s">
        <v>73</v>
      </c>
      <c r="B26" s="35" t="s">
        <v>73</v>
      </c>
      <c r="C26" s="35" t="s">
        <v>318</v>
      </c>
      <c r="E26" s="36">
        <f>SUM(F26:CK26)</f>
      </c>
      <c r="F26" s="36">
        <f>F5</f>
      </c>
      <c r="G26" s="36">
        <f>G5</f>
      </c>
      <c r="H26" s="36">
        <f>H5</f>
      </c>
      <c r="I26" s="36">
        <f>I5</f>
      </c>
      <c r="J26" s="36">
        <f>J5</f>
      </c>
      <c r="K26" s="36">
        <f>K5</f>
      </c>
      <c r="L26" s="36">
        <f>L5</f>
      </c>
      <c r="M26" s="36">
        <f>M5</f>
      </c>
      <c r="N26" s="36">
        <f>N5</f>
      </c>
      <c r="O26" s="36">
        <f>O5</f>
      </c>
      <c r="P26" s="36">
        <f>P5</f>
      </c>
      <c r="Q26" s="36">
        <f>Q5</f>
      </c>
      <c r="R26" s="36">
        <f>R5</f>
      </c>
      <c r="S26" s="36">
        <f>S5</f>
      </c>
      <c r="T26" s="36">
        <f>T5</f>
      </c>
      <c r="U26" s="36">
        <f>U5</f>
      </c>
      <c r="V26" s="36">
        <f>V5</f>
      </c>
      <c r="W26" s="36">
        <f>W5</f>
      </c>
      <c r="X26" s="36">
        <f>X5</f>
      </c>
      <c r="Y26" s="36">
        <f>Y5</f>
      </c>
      <c r="Z26" s="36">
        <f>Z5</f>
      </c>
      <c r="AA26" s="36">
        <f>AA5</f>
      </c>
      <c r="AB26" s="36">
        <f>AB5</f>
      </c>
      <c r="AC26" s="36">
        <f>AC5</f>
      </c>
      <c r="AD26" s="36">
        <f>AD5</f>
      </c>
      <c r="AE26" s="36">
        <f>AE5</f>
      </c>
      <c r="AF26" s="36">
        <f>AF5</f>
      </c>
      <c r="AG26" s="36">
        <f>AG5</f>
      </c>
      <c r="AH26" s="36">
        <f>AH5</f>
      </c>
      <c r="AI26" s="36">
        <f>AI5</f>
      </c>
      <c r="AJ26" s="36">
        <f>AJ5</f>
      </c>
      <c r="AK26" s="36">
        <f>AK5</f>
      </c>
      <c r="AL26" s="36">
        <f>AL5</f>
      </c>
      <c r="AM26" s="36">
        <f>AM5</f>
      </c>
      <c r="AN26" s="36">
        <f>AN5</f>
      </c>
      <c r="AO26" s="36">
        <f>AO5</f>
      </c>
      <c r="AP26" s="36">
        <f>AP5</f>
      </c>
      <c r="AQ26" s="36">
        <f>AQ5</f>
      </c>
      <c r="AR26" s="36">
        <f>AR5</f>
      </c>
      <c r="AS26" s="36">
        <f>AS5</f>
      </c>
      <c r="AT26" s="36">
        <f>AT5</f>
      </c>
      <c r="AU26" s="36">
        <f>AU5</f>
      </c>
      <c r="AV26" s="36">
        <f>AV5</f>
      </c>
      <c r="AW26" s="36">
        <f>AW5</f>
      </c>
      <c r="AX26" s="36">
        <f>AX5</f>
      </c>
      <c r="AY26" s="36">
        <f>AY5</f>
      </c>
      <c r="AZ26" s="36">
        <f>AZ5</f>
      </c>
      <c r="BA26" s="36">
        <f>BA5</f>
      </c>
      <c r="BB26" s="36">
        <f>BB5</f>
      </c>
      <c r="BC26" s="36">
        <f>BC5</f>
      </c>
      <c r="BD26" s="36">
        <f>BD5</f>
      </c>
      <c r="BE26" s="36">
        <f>BE5</f>
      </c>
      <c r="BF26" s="36">
        <f>BF5</f>
      </c>
      <c r="BG26" s="36">
        <f>BG5</f>
      </c>
      <c r="BH26" s="36">
        <f>BH5</f>
      </c>
      <c r="BI26" s="36">
        <f>BI5</f>
      </c>
      <c r="BJ26" s="36">
        <f>BJ5</f>
      </c>
      <c r="BK26" s="36">
        <f>BK5</f>
      </c>
      <c r="BL26" s="36">
        <f>BL5</f>
      </c>
      <c r="BM26" s="36">
        <f>BM5</f>
      </c>
      <c r="BN26" s="36">
        <f>BN5</f>
      </c>
      <c r="BO26" s="36">
        <f>BO5</f>
      </c>
      <c r="BP26" s="36">
        <f>BP5</f>
      </c>
      <c r="BQ26" s="36">
        <f>BQ5</f>
      </c>
      <c r="BR26" s="36">
        <f>BR5</f>
      </c>
      <c r="BS26" s="36">
        <f>BS5</f>
      </c>
      <c r="BT26" s="36">
        <f>BT5</f>
      </c>
      <c r="BU26" s="36">
        <f>BU5</f>
      </c>
      <c r="BV26" s="36">
        <f>BV5</f>
      </c>
      <c r="BW26" s="36">
        <f>BW5</f>
      </c>
      <c r="BX26" s="36">
        <f>BX5</f>
      </c>
      <c r="BY26" s="36">
        <f>BY5</f>
      </c>
      <c r="BZ26" s="36">
        <f>BZ5</f>
      </c>
      <c r="CA26" s="36">
        <f>CA5</f>
      </c>
      <c r="CB26" s="36">
        <f>CB5</f>
      </c>
      <c r="CC26" s="36">
        <f>CC5</f>
      </c>
      <c r="CD26" s="36">
        <f>CD5</f>
      </c>
      <c r="CE26" s="36">
        <f>CE5</f>
      </c>
      <c r="CF26" s="36">
        <f>CF5</f>
      </c>
      <c r="CG26" s="36">
        <f>CG5</f>
      </c>
      <c r="CH26" s="36">
        <f>CH5</f>
      </c>
      <c r="CI26" s="36">
        <f>CI5</f>
      </c>
      <c r="CJ26" s="36">
        <f>CJ5</f>
      </c>
      <c r="CK26" s="36">
        <f>CK5</f>
      </c>
    </row>
    <row r="27" spans="1:89" s="35" customFormat="1" x14ac:dyDescent="0.25">
      <c r="A27" s="35" t="s">
        <v>73</v>
      </c>
      <c r="B27" s="35" t="s">
        <v>73</v>
      </c>
      <c r="C27" s="35" t="s">
        <v>319</v>
      </c>
      <c r="E27" s="36">
        <f>SUM(F27:CK27)</f>
      </c>
      <c r="F27" s="36">
        <f>F4+F6+F9+F12</f>
      </c>
      <c r="G27" s="36">
        <f>G4+G6+G9+G12</f>
      </c>
      <c r="H27" s="36">
        <f>H4+H6+H9+H12</f>
      </c>
      <c r="I27" s="36">
        <f>I4+I6+I9+I12</f>
      </c>
      <c r="J27" s="36">
        <f>J4+J6+J9+J12</f>
      </c>
      <c r="K27" s="36">
        <f>K4+K6+K9+K12</f>
      </c>
      <c r="L27" s="36">
        <f>L4+L6+L9+L12</f>
      </c>
      <c r="M27" s="36">
        <f>M4+M6+M9+M12</f>
      </c>
      <c r="N27" s="36">
        <f>N4+N6+N9+N12</f>
      </c>
      <c r="O27" s="36">
        <f>O4+O6+O9+O12</f>
      </c>
      <c r="P27" s="36">
        <f>P4+P6+P9+P12</f>
      </c>
      <c r="Q27" s="36">
        <f>Q4+Q6+Q9+Q12</f>
      </c>
      <c r="R27" s="36">
        <f>R4+R6+R9+R12</f>
      </c>
      <c r="S27" s="36">
        <f>S4+S6+S9+S12</f>
      </c>
      <c r="T27" s="36">
        <f>T4+T6+T9+T12</f>
      </c>
      <c r="U27" s="36">
        <f>U4+U6+U9+U12</f>
      </c>
      <c r="V27" s="36">
        <f>V4+V6+V9+V12</f>
      </c>
      <c r="W27" s="36">
        <f>W4+W6+W9+W12</f>
      </c>
      <c r="X27" s="36">
        <f>X4+X6+X9+X12</f>
      </c>
      <c r="Y27" s="36">
        <f>Y4+Y6+Y9+Y12</f>
      </c>
      <c r="Z27" s="36">
        <f>Z4+Z6+Z9+Z12</f>
      </c>
      <c r="AA27" s="36">
        <f>AA4+AA6+AA9+AA12</f>
      </c>
      <c r="AB27" s="36">
        <f>AB4+AB6+AB9+AB12</f>
      </c>
      <c r="AC27" s="36">
        <f>AC4+AC6+AC9+AC12</f>
      </c>
      <c r="AD27" s="36">
        <f>AD4+AD6+AD9+AD12</f>
      </c>
      <c r="AE27" s="36">
        <f>AE4+AE6+AE9+AE12</f>
      </c>
      <c r="AF27" s="36">
        <f>AF4+AF6+AF9+AF12</f>
      </c>
      <c r="AG27" s="36">
        <f>AG4+AG6+AG9+AG12</f>
      </c>
      <c r="AH27" s="36">
        <f>AH4+AH6+AH9+AH12</f>
      </c>
      <c r="AI27" s="36">
        <f>AI4+AI6+AI9+AI12</f>
      </c>
      <c r="AJ27" s="36">
        <f>AJ4+AJ6+AJ9+AJ12</f>
      </c>
      <c r="AK27" s="36">
        <f>AK4+AK6+AK9+AK12</f>
      </c>
      <c r="AL27" s="36">
        <f>AL4+AL6+AL9+AL12</f>
      </c>
      <c r="AM27" s="36">
        <f>AM4+AM6+AM9+AM12</f>
      </c>
      <c r="AN27" s="36">
        <f>AN4+AN6+AN9+AN12</f>
      </c>
      <c r="AO27" s="36">
        <f>AO4+AO6+AO9+AO12</f>
      </c>
      <c r="AP27" s="36">
        <f>AP4+AP6+AP9+AP12</f>
      </c>
      <c r="AQ27" s="36">
        <f>AQ4+AQ6+AQ9+AQ12</f>
      </c>
      <c r="AR27" s="36">
        <f>AR4+AR6+AR9+AR12</f>
      </c>
      <c r="AS27" s="36">
        <f>AS4+AS6+AS9+AS12</f>
      </c>
      <c r="AT27" s="36">
        <f>AT4+AT6+AT9+AT12</f>
      </c>
      <c r="AU27" s="36">
        <f>AU4+AU6+AU9+AU12</f>
      </c>
      <c r="AV27" s="36">
        <f>AV4+AV6+AV9+AV12</f>
      </c>
      <c r="AW27" s="36">
        <f>AW4+AW6+AW9+AW12</f>
      </c>
      <c r="AX27" s="36">
        <f>AX4+AX6+AX9+AX12</f>
      </c>
      <c r="AY27" s="36">
        <f>AY4+AY6+AY9+AY12</f>
      </c>
      <c r="AZ27" s="36">
        <f>AZ4+AZ6+AZ9+AZ12</f>
      </c>
      <c r="BA27" s="36">
        <f>BA4+BA6+BA9+BA12</f>
      </c>
      <c r="BB27" s="36">
        <f>BB4+BB6+BB9+BB12</f>
      </c>
      <c r="BC27" s="36">
        <f>BC4+BC6+BC9+BC12</f>
      </c>
      <c r="BD27" s="36">
        <f>BD4+BD6+BD9+BD12</f>
      </c>
      <c r="BE27" s="36">
        <f>BE4+BE6+BE9+BE12</f>
      </c>
      <c r="BF27" s="36">
        <f>BF4+BF6+BF9+BF12</f>
      </c>
      <c r="BG27" s="36">
        <f>BG4+BG6+BG9+BG12</f>
      </c>
      <c r="BH27" s="36">
        <f>BH4+BH6+BH9+BH12</f>
      </c>
      <c r="BI27" s="36">
        <f>BI4+BI6+BI9+BI12</f>
      </c>
      <c r="BJ27" s="36">
        <f>BJ4+BJ6+BJ9+BJ12</f>
      </c>
      <c r="BK27" s="36">
        <f>BK4+BK6+BK9+BK12</f>
      </c>
      <c r="BL27" s="36">
        <f>BL4+BL6+BL9+BL12</f>
      </c>
      <c r="BM27" s="36">
        <f>BM4+BM6+BM9+BM12</f>
      </c>
      <c r="BN27" s="36">
        <f>BN4+BN6+BN9+BN12</f>
      </c>
      <c r="BO27" s="36">
        <f>BO4+BO6+BO9+BO12</f>
      </c>
      <c r="BP27" s="36">
        <f>BP4+BP6+BP9+BP12</f>
      </c>
      <c r="BQ27" s="36">
        <f>BQ4+BQ6+BQ9+BQ12</f>
      </c>
      <c r="BR27" s="36">
        <f>BR4+BR6+BR9+BR12</f>
      </c>
      <c r="BS27" s="36">
        <f>BS4+BS6+BS9+BS12</f>
      </c>
      <c r="BT27" s="36">
        <f>BT4+BT6+BT9+BT12</f>
      </c>
      <c r="BU27" s="36">
        <f>BU4+BU6+BU9+BU12</f>
      </c>
      <c r="BV27" s="36">
        <f>BV4+BV6+BV9+BV12</f>
      </c>
      <c r="BW27" s="36">
        <f>BW4+BW6+BW9+BW12</f>
      </c>
      <c r="BX27" s="36">
        <f>BX4+BX6+BX9+BX12</f>
      </c>
      <c r="BY27" s="36">
        <f>BY4+BY6+BY9+BY12</f>
      </c>
      <c r="BZ27" s="36">
        <f>BZ4+BZ6+BZ9+BZ12</f>
      </c>
      <c r="CA27" s="36">
        <f>CA4+CA6+CA9+CA12</f>
      </c>
      <c r="CB27" s="36">
        <f>CB4+CB6+CB9+CB12</f>
      </c>
      <c r="CC27" s="36">
        <f>CC4+CC6+CC9+CC12</f>
      </c>
      <c r="CD27" s="36">
        <f>CD4+CD6+CD9+CD12</f>
      </c>
      <c r="CE27" s="36">
        <f>CE4+CE6+CE9+CE12</f>
      </c>
      <c r="CF27" s="36">
        <f>CF4+CF6+CF9+CF12</f>
      </c>
      <c r="CG27" s="36">
        <f>CG4+CG6+CG9+CG12</f>
      </c>
      <c r="CH27" s="36">
        <f>CH4+CH6+CH9+CH12</f>
      </c>
      <c r="CI27" s="36">
        <f>CI4+CI6+CI9+CI12</f>
      </c>
      <c r="CJ27" s="36">
        <f>CJ4+CJ6+CJ9+CJ12</f>
      </c>
      <c r="CK27" s="36">
        <f>CK4+CK6+CK9+CK12</f>
      </c>
    </row>
    <row r="28" spans="1:89" s="35" customFormat="1" x14ac:dyDescent="0.25">
      <c r="A28" s="35" t="s">
        <v>73</v>
      </c>
      <c r="B28" s="35" t="s">
        <v>73</v>
      </c>
      <c r="C28" s="35" t="s">
        <v>320</v>
      </c>
      <c r="E28" s="36">
        <f>SUM(F28:CK28)</f>
      </c>
      <c r="F28" s="36">
        <f>F14+F15+F16+F20</f>
      </c>
      <c r="G28" s="36">
        <f>G14+G15+G16+G20</f>
      </c>
      <c r="H28" s="36">
        <f>H14+H15+H16+H20</f>
      </c>
      <c r="I28" s="36">
        <f>I14+I15+I16+I20</f>
      </c>
      <c r="J28" s="36">
        <f>J14+J15+J16+J20</f>
      </c>
      <c r="K28" s="36">
        <f>K14+K15+K16+K20</f>
      </c>
      <c r="L28" s="36">
        <f>L14+L15+L16+L20</f>
      </c>
      <c r="M28" s="36">
        <f>M14+M15+M16+M20</f>
      </c>
      <c r="N28" s="36">
        <f>N14+N15+N16+N20</f>
      </c>
      <c r="O28" s="36">
        <f>O14+O15+O16+O20</f>
      </c>
      <c r="P28" s="36">
        <f>P14+P15+P16+P20</f>
      </c>
      <c r="Q28" s="36">
        <f>Q14+Q15+Q16+Q20</f>
      </c>
      <c r="R28" s="36">
        <f>R14+R15+R16+R20</f>
      </c>
      <c r="S28" s="36">
        <f>S14+S15+S16+S20</f>
      </c>
      <c r="T28" s="36">
        <f>T14+T15+T16+T20</f>
      </c>
      <c r="U28" s="36">
        <f>U14+U15+U16+U20</f>
      </c>
      <c r="V28" s="36">
        <f>V14+V15+V16+V20</f>
      </c>
      <c r="W28" s="36">
        <f>W14+W15+W16+W20</f>
      </c>
      <c r="X28" s="36">
        <f>X14+X15+X16+X20</f>
      </c>
      <c r="Y28" s="36">
        <f>Y14+Y15+Y16+Y20</f>
      </c>
      <c r="Z28" s="36">
        <f>Z14+Z15+Z16+Z20</f>
      </c>
      <c r="AA28" s="36">
        <f>AA14+AA15+AA16+AA20</f>
      </c>
      <c r="AB28" s="36">
        <f>AB14+AB15+AB16+AB20</f>
      </c>
      <c r="AC28" s="36">
        <f>AC14+AC15+AC16+AC20</f>
      </c>
      <c r="AD28" s="36">
        <f>AD14+AD15+AD16+AD20</f>
      </c>
      <c r="AE28" s="36">
        <f>AE14+AE15+AE16+AE20</f>
      </c>
      <c r="AF28" s="36">
        <f>AF14+AF15+AF16+AF20</f>
      </c>
      <c r="AG28" s="36">
        <f>AG14+AG15+AG16+AG20</f>
      </c>
      <c r="AH28" s="36">
        <f>AH14+AH15+AH16+AH20</f>
      </c>
      <c r="AI28" s="36">
        <f>AI14+AI15+AI16+AI20</f>
      </c>
      <c r="AJ28" s="36">
        <f>AJ14+AJ15+AJ16+AJ20</f>
      </c>
      <c r="AK28" s="36">
        <f>AK14+AK15+AK16+AK20</f>
      </c>
      <c r="AL28" s="36">
        <f>AL14+AL15+AL16+AL20</f>
      </c>
      <c r="AM28" s="36">
        <f>AM14+AM15+AM16+AM20</f>
      </c>
      <c r="AN28" s="36">
        <f>AN14+AN15+AN16+AN20</f>
      </c>
      <c r="AO28" s="36">
        <f>AO14+AO15+AO16+AO20</f>
      </c>
      <c r="AP28" s="36">
        <f>AP14+AP15+AP16+AP20</f>
      </c>
      <c r="AQ28" s="36">
        <f>AQ14+AQ15+AQ16+AQ20</f>
      </c>
      <c r="AR28" s="36">
        <f>AR14+AR15+AR16+AR20</f>
      </c>
      <c r="AS28" s="36">
        <f>AS14+AS15+AS16+AS20</f>
      </c>
      <c r="AT28" s="36">
        <f>AT14+AT15+AT16+AT20</f>
      </c>
      <c r="AU28" s="36">
        <f>AU14+AU15+AU16+AU20</f>
      </c>
      <c r="AV28" s="36">
        <f>AV14+AV15+AV16+AV20</f>
      </c>
      <c r="AW28" s="36">
        <f>AW14+AW15+AW16+AW20</f>
      </c>
      <c r="AX28" s="36">
        <f>AX14+AX15+AX16+AX20</f>
      </c>
      <c r="AY28" s="36">
        <f>AY14+AY15+AY16+AY20</f>
      </c>
      <c r="AZ28" s="36">
        <f>AZ14+AZ15+AZ16+AZ20</f>
      </c>
      <c r="BA28" s="36">
        <f>BA14+BA15+BA16+BA20</f>
      </c>
      <c r="BB28" s="36">
        <f>BB14+BB15+BB16+BB20</f>
      </c>
      <c r="BC28" s="36">
        <f>BC14+BC15+BC16+BC20</f>
      </c>
      <c r="BD28" s="36">
        <f>BD14+BD15+BD16+BD20</f>
      </c>
      <c r="BE28" s="36">
        <f>BE14+BE15+BE16+BE20</f>
      </c>
      <c r="BF28" s="36">
        <f>BF14+BF15+BF16+BF20</f>
      </c>
      <c r="BG28" s="36">
        <f>BG14+BG15+BG16+BG20</f>
      </c>
      <c r="BH28" s="36">
        <f>BH14+BH15+BH16+BH20</f>
      </c>
      <c r="BI28" s="36">
        <f>BI14+BI15+BI16+BI20</f>
      </c>
      <c r="BJ28" s="36">
        <f>BJ14+BJ15+BJ16+BJ20</f>
      </c>
      <c r="BK28" s="36">
        <f>BK14+BK15+BK16+BK20</f>
      </c>
      <c r="BL28" s="36">
        <f>BL14+BL15+BL16+BL20</f>
      </c>
      <c r="BM28" s="36">
        <f>BM14+BM15+BM16+BM20</f>
      </c>
      <c r="BN28" s="36">
        <f>BN14+BN15+BN16+BN20</f>
      </c>
      <c r="BO28" s="36">
        <f>BO14+BO15+BO16+BO20</f>
      </c>
      <c r="BP28" s="36">
        <f>BP14+BP15+BP16+BP20</f>
      </c>
      <c r="BQ28" s="36">
        <f>BQ14+BQ15+BQ16+BQ20</f>
      </c>
      <c r="BR28" s="36">
        <f>BR14+BR15+BR16+BR20</f>
      </c>
      <c r="BS28" s="36">
        <f>BS14+BS15+BS16+BS20</f>
      </c>
      <c r="BT28" s="36">
        <f>BT14+BT15+BT16+BT20</f>
      </c>
      <c r="BU28" s="36">
        <f>BU14+BU15+BU16+BU20</f>
      </c>
      <c r="BV28" s="36">
        <f>BV14+BV15+BV16+BV20</f>
      </c>
      <c r="BW28" s="36">
        <f>BW14+BW15+BW16+BW20</f>
      </c>
      <c r="BX28" s="36">
        <f>BX14+BX15+BX16+BX20</f>
      </c>
      <c r="BY28" s="36">
        <f>BY14+BY15+BY16+BY20</f>
      </c>
      <c r="BZ28" s="36">
        <f>BZ14+BZ15+BZ16+BZ20</f>
      </c>
      <c r="CA28" s="36">
        <f>CA14+CA15+CA16+CA20</f>
      </c>
      <c r="CB28" s="36">
        <f>CB14+CB15+CB16+CB20</f>
      </c>
      <c r="CC28" s="36">
        <f>CC14+CC15+CC16+CC20</f>
      </c>
      <c r="CD28" s="36">
        <f>CD14+CD15+CD16+CD20</f>
      </c>
      <c r="CE28" s="36">
        <f>CE14+CE15+CE16+CE20</f>
      </c>
      <c r="CF28" s="36">
        <f>CF14+CF15+CF16+CF20</f>
      </c>
      <c r="CG28" s="36">
        <f>CG14+CG15+CG16+CG20</f>
      </c>
      <c r="CH28" s="36">
        <f>CH14+CH15+CH16+CH20</f>
      </c>
      <c r="CI28" s="36">
        <f>CI14+CI15+CI16+CI20</f>
      </c>
      <c r="CJ28" s="36">
        <f>CJ14+CJ15+CJ16+CJ20</f>
      </c>
      <c r="CK28" s="36">
        <f>CK14+CK15+CK16+CK20</f>
      </c>
    </row>
    <row r="29" spans="1:89" s="35" customFormat="1" x14ac:dyDescent="0.25">
      <c r="A29" s="35" t="s">
        <v>73</v>
      </c>
      <c r="B29" s="35" t="s">
        <v>73</v>
      </c>
      <c r="C29" s="35" t="s">
        <v>321</v>
      </c>
      <c r="E29" s="36">
        <f>SUM(F29:CK29)</f>
      </c>
      <c r="F29" s="36">
        <f>F17+F18+F19+F21</f>
      </c>
      <c r="G29" s="36">
        <f>G17+G18+G19+G21</f>
      </c>
      <c r="H29" s="36">
        <f>H17+H18+H19+H21</f>
      </c>
      <c r="I29" s="36">
        <f>I17+I18+I19+I21</f>
      </c>
      <c r="J29" s="36">
        <f>J17+J18+J19+J21</f>
      </c>
      <c r="K29" s="36">
        <f>K17+K18+K19+K21</f>
      </c>
      <c r="L29" s="36">
        <f>L17+L18+L19+L21</f>
      </c>
      <c r="M29" s="36">
        <f>M17+M18+M19+M21</f>
      </c>
      <c r="N29" s="36">
        <f>N17+N18+N19+N21</f>
      </c>
      <c r="O29" s="36">
        <f>O17+O18+O19+O21</f>
      </c>
      <c r="P29" s="36">
        <f>P17+P18+P19+P21</f>
      </c>
      <c r="Q29" s="36">
        <f>Q17+Q18+Q19+Q21</f>
      </c>
      <c r="R29" s="36">
        <f>R17+R18+R19+R21</f>
      </c>
      <c r="S29" s="36">
        <f>S17+S18+S19+S21</f>
      </c>
      <c r="T29" s="36">
        <f>T17+T18+T19+T21</f>
      </c>
      <c r="U29" s="36">
        <f>U17+U18+U19+U21</f>
      </c>
      <c r="V29" s="36">
        <f>V17+V18+V19+V21</f>
      </c>
      <c r="W29" s="36">
        <f>W17+W18+W19+W21</f>
      </c>
      <c r="X29" s="36">
        <f>X17+X18+X19+X21</f>
      </c>
      <c r="Y29" s="36">
        <f>Y17+Y18+Y19+Y21</f>
      </c>
      <c r="Z29" s="36">
        <f>Z17+Z18+Z19+Z21</f>
      </c>
      <c r="AA29" s="36">
        <f>AA17+AA18+AA19+AA21</f>
      </c>
      <c r="AB29" s="36">
        <f>AB17+AB18+AB19+AB21</f>
      </c>
      <c r="AC29" s="36">
        <f>AC17+AC18+AC19+AC21</f>
      </c>
      <c r="AD29" s="36">
        <f>AD17+AD18+AD19+AD21</f>
      </c>
      <c r="AE29" s="36">
        <f>AE17+AE18+AE19+AE21</f>
      </c>
      <c r="AF29" s="36">
        <f>AF17+AF18+AF19+AF21</f>
      </c>
      <c r="AG29" s="36">
        <f>AG17+AG18+AG19+AG21</f>
      </c>
      <c r="AH29" s="36">
        <f>AH17+AH18+AH19+AH21</f>
      </c>
      <c r="AI29" s="36">
        <f>AI17+AI18+AI19+AI21</f>
      </c>
      <c r="AJ29" s="36">
        <f>AJ17+AJ18+AJ19+AJ21</f>
      </c>
      <c r="AK29" s="36">
        <f>AK17+AK18+AK19+AK21</f>
      </c>
      <c r="AL29" s="36">
        <f>AL17+AL18+AL19+AL21</f>
      </c>
      <c r="AM29" s="36">
        <f>AM17+AM18+AM19+AM21</f>
      </c>
      <c r="AN29" s="36">
        <f>AN17+AN18+AN19+AN21</f>
      </c>
      <c r="AO29" s="36">
        <f>AO17+AO18+AO19+AO21</f>
      </c>
      <c r="AP29" s="36">
        <f>AP17+AP18+AP19+AP21</f>
      </c>
      <c r="AQ29" s="36">
        <f>AQ17+AQ18+AQ19+AQ21</f>
      </c>
      <c r="AR29" s="36">
        <f>AR17+AR18+AR19+AR21</f>
      </c>
      <c r="AS29" s="36">
        <f>AS17+AS18+AS19+AS21</f>
      </c>
      <c r="AT29" s="36">
        <f>AT17+AT18+AT19+AT21</f>
      </c>
      <c r="AU29" s="36">
        <f>AU17+AU18+AU19+AU21</f>
      </c>
      <c r="AV29" s="36">
        <f>AV17+AV18+AV19+AV21</f>
      </c>
      <c r="AW29" s="36">
        <f>AW17+AW18+AW19+AW21</f>
      </c>
      <c r="AX29" s="36">
        <f>AX17+AX18+AX19+AX21</f>
      </c>
      <c r="AY29" s="36">
        <f>AY17+AY18+AY19+AY21</f>
      </c>
      <c r="AZ29" s="36">
        <f>AZ17+AZ18+AZ19+AZ21</f>
      </c>
      <c r="BA29" s="36">
        <f>BA17+BA18+BA19+BA21</f>
      </c>
      <c r="BB29" s="36">
        <f>BB17+BB18+BB19+BB21</f>
      </c>
      <c r="BC29" s="36">
        <f>BC17+BC18+BC19+BC21</f>
      </c>
      <c r="BD29" s="36">
        <f>BD17+BD18+BD19+BD21</f>
      </c>
      <c r="BE29" s="36">
        <f>BE17+BE18+BE19+BE21</f>
      </c>
      <c r="BF29" s="36">
        <f>BF17+BF18+BF19+BF21</f>
      </c>
      <c r="BG29" s="36">
        <f>BG17+BG18+BG19+BG21</f>
      </c>
      <c r="BH29" s="36">
        <f>BH17+BH18+BH19+BH21</f>
      </c>
      <c r="BI29" s="36">
        <f>BI17+BI18+BI19+BI21</f>
      </c>
      <c r="BJ29" s="36">
        <f>BJ17+BJ18+BJ19+BJ21</f>
      </c>
      <c r="BK29" s="36">
        <f>BK17+BK18+BK19+BK21</f>
      </c>
      <c r="BL29" s="36">
        <f>BL17+BL18+BL19+BL21</f>
      </c>
      <c r="BM29" s="36">
        <f>BM17+BM18+BM19+BM21</f>
      </c>
      <c r="BN29" s="36">
        <f>BN17+BN18+BN19+BN21</f>
      </c>
      <c r="BO29" s="36">
        <f>BO17+BO18+BO19+BO21</f>
      </c>
      <c r="BP29" s="36">
        <f>BP17+BP18+BP19+BP21</f>
      </c>
      <c r="BQ29" s="36">
        <f>BQ17+BQ18+BQ19+BQ21</f>
      </c>
      <c r="BR29" s="36">
        <f>BR17+BR18+BR19+BR21</f>
      </c>
      <c r="BS29" s="36">
        <f>BS17+BS18+BS19+BS21</f>
      </c>
      <c r="BT29" s="36">
        <f>BT17+BT18+BT19+BT21</f>
      </c>
      <c r="BU29" s="36">
        <f>BU17+BU18+BU19+BU21</f>
      </c>
      <c r="BV29" s="36">
        <f>BV17+BV18+BV19+BV21</f>
      </c>
      <c r="BW29" s="36">
        <f>BW17+BW18+BW19+BW21</f>
      </c>
      <c r="BX29" s="36">
        <f>BX17+BX18+BX19+BX21</f>
      </c>
      <c r="BY29" s="36">
        <f>BY17+BY18+BY19+BY21</f>
      </c>
      <c r="BZ29" s="36">
        <f>BZ17+BZ18+BZ19+BZ21</f>
      </c>
      <c r="CA29" s="36">
        <f>CA17+CA18+CA19+CA21</f>
      </c>
      <c r="CB29" s="36">
        <f>CB17+CB18+CB19+CB21</f>
      </c>
      <c r="CC29" s="36">
        <f>CC17+CC18+CC19+CC21</f>
      </c>
      <c r="CD29" s="36">
        <f>CD17+CD18+CD19+CD21</f>
      </c>
      <c r="CE29" s="36">
        <f>CE17+CE18+CE19+CE21</f>
      </c>
      <c r="CF29" s="36">
        <f>CF17+CF18+CF19+CF21</f>
      </c>
      <c r="CG29" s="36">
        <f>CG17+CG18+CG19+CG21</f>
      </c>
      <c r="CH29" s="36">
        <f>CH17+CH18+CH19+CH21</f>
      </c>
      <c r="CI29" s="36">
        <f>CI17+CI18+CI19+CI21</f>
      </c>
      <c r="CJ29" s="36">
        <f>CJ17+CJ18+CJ19+CJ21</f>
      </c>
      <c r="CK29" s="36">
        <f>CK17+CK18+CK19+CK21</f>
      </c>
    </row>
    <row r="30" spans="1:89" s="35" customFormat="1" x14ac:dyDescent="0.25">
      <c r="A30" s="35" t="s">
        <v>73</v>
      </c>
      <c r="B30" s="35" t="s">
        <v>73</v>
      </c>
      <c r="C30" s="35" t="s">
        <v>322</v>
      </c>
      <c r="E30" s="36">
        <f>SUM(F30:CK30)</f>
      </c>
      <c r="F30" s="36">
        <f>F23</f>
      </c>
      <c r="G30" s="36">
        <f>G23</f>
      </c>
      <c r="H30" s="36">
        <f>H23</f>
      </c>
      <c r="I30" s="36">
        <f>I23</f>
      </c>
      <c r="J30" s="36">
        <f>J23</f>
      </c>
      <c r="K30" s="36">
        <f>K23</f>
      </c>
      <c r="L30" s="36">
        <f>L23</f>
      </c>
      <c r="M30" s="36">
        <f>M23</f>
      </c>
      <c r="N30" s="36">
        <f>N23</f>
      </c>
      <c r="O30" s="36">
        <f>O23</f>
      </c>
      <c r="P30" s="36">
        <f>P23</f>
      </c>
      <c r="Q30" s="36">
        <f>Q23</f>
      </c>
      <c r="R30" s="36">
        <f>R23</f>
      </c>
      <c r="S30" s="36">
        <f>S23</f>
      </c>
      <c r="T30" s="36">
        <f>T23</f>
      </c>
      <c r="U30" s="36">
        <f>U23</f>
      </c>
      <c r="V30" s="36">
        <f>V23</f>
      </c>
      <c r="W30" s="36">
        <f>W23</f>
      </c>
      <c r="X30" s="36">
        <f>X23</f>
      </c>
      <c r="Y30" s="36">
        <f>Y23</f>
      </c>
      <c r="Z30" s="36">
        <f>Z23</f>
      </c>
      <c r="AA30" s="36">
        <f>AA23</f>
      </c>
      <c r="AB30" s="36">
        <f>AB23</f>
      </c>
      <c r="AC30" s="36">
        <f>AC23</f>
      </c>
      <c r="AD30" s="36">
        <f>AD23</f>
      </c>
      <c r="AE30" s="36">
        <f>AE23</f>
      </c>
      <c r="AF30" s="36">
        <f>AF23</f>
      </c>
      <c r="AG30" s="36">
        <f>AG23</f>
      </c>
      <c r="AH30" s="36">
        <f>AH23</f>
      </c>
      <c r="AI30" s="36">
        <f>AI23</f>
      </c>
      <c r="AJ30" s="36">
        <f>AJ23</f>
      </c>
      <c r="AK30" s="36">
        <f>AK23</f>
      </c>
      <c r="AL30" s="36">
        <f>AL23</f>
      </c>
      <c r="AM30" s="36">
        <f>AM23</f>
      </c>
      <c r="AN30" s="36">
        <f>AN23</f>
      </c>
      <c r="AO30" s="36">
        <f>AO23</f>
      </c>
      <c r="AP30" s="36">
        <f>AP23</f>
      </c>
      <c r="AQ30" s="36">
        <f>AQ23</f>
      </c>
      <c r="AR30" s="36">
        <f>AR23</f>
      </c>
      <c r="AS30" s="36">
        <f>AS23</f>
      </c>
      <c r="AT30" s="36">
        <f>AT23</f>
      </c>
      <c r="AU30" s="36">
        <f>AU23</f>
      </c>
      <c r="AV30" s="36">
        <f>AV23</f>
      </c>
      <c r="AW30" s="36">
        <f>AW23</f>
      </c>
      <c r="AX30" s="36">
        <f>AX23</f>
      </c>
      <c r="AY30" s="36">
        <f>AY23</f>
      </c>
      <c r="AZ30" s="36">
        <f>AZ23</f>
      </c>
      <c r="BA30" s="36">
        <f>BA23</f>
      </c>
      <c r="BB30" s="36">
        <f>BB23</f>
      </c>
      <c r="BC30" s="36">
        <f>BC23</f>
      </c>
      <c r="BD30" s="36">
        <f>BD23</f>
      </c>
      <c r="BE30" s="36">
        <f>BE23</f>
      </c>
      <c r="BF30" s="36">
        <f>BF23</f>
      </c>
      <c r="BG30" s="36">
        <f>BG23</f>
      </c>
      <c r="BH30" s="36">
        <f>BH23</f>
      </c>
      <c r="BI30" s="36">
        <f>BI23</f>
      </c>
      <c r="BJ30" s="36">
        <f>BJ23</f>
      </c>
      <c r="BK30" s="36">
        <f>BK23</f>
      </c>
      <c r="BL30" s="36">
        <f>BL23</f>
      </c>
      <c r="BM30" s="36">
        <f>BM23</f>
      </c>
      <c r="BN30" s="36">
        <f>BN23</f>
      </c>
      <c r="BO30" s="36">
        <f>BO23</f>
      </c>
      <c r="BP30" s="36">
        <f>BP23</f>
      </c>
      <c r="BQ30" s="36">
        <f>BQ23</f>
      </c>
      <c r="BR30" s="36">
        <f>BR23</f>
      </c>
      <c r="BS30" s="36">
        <f>BS23</f>
      </c>
      <c r="BT30" s="36">
        <f>BT23</f>
      </c>
      <c r="BU30" s="36">
        <f>BU23</f>
      </c>
      <c r="BV30" s="36">
        <f>BV23</f>
      </c>
      <c r="BW30" s="36">
        <f>BW23</f>
      </c>
      <c r="BX30" s="36">
        <f>BX23</f>
      </c>
      <c r="BY30" s="36">
        <f>BY23</f>
      </c>
      <c r="BZ30" s="36">
        <f>BZ23</f>
      </c>
      <c r="CA30" s="36">
        <f>CA23</f>
      </c>
      <c r="CB30" s="36">
        <f>CB23</f>
      </c>
      <c r="CC30" s="36">
        <f>CC23</f>
      </c>
      <c r="CD30" s="36">
        <f>CD23</f>
      </c>
      <c r="CE30" s="36">
        <f>CE23</f>
      </c>
      <c r="CF30" s="36">
        <f>CF23</f>
      </c>
      <c r="CG30" s="36">
        <f>CG23</f>
      </c>
      <c r="CH30" s="36">
        <f>CH23</f>
      </c>
      <c r="CI30" s="36">
        <f>CI23</f>
      </c>
      <c r="CJ30" s="36">
        <f>CJ23</f>
      </c>
      <c r="CK30" s="36">
        <f>CK23</f>
      </c>
    </row>
    <row r="32" spans="1:89" s="35" customFormat="1" x14ac:dyDescent="0.25">
      <c r="A32" s="35" t="s">
        <v>73</v>
      </c>
      <c r="C32" s="35" t="s">
        <v>323</v>
      </c>
      <c r="E32" s="36">
        <f>SUM(F32:CK32)</f>
      </c>
      <c r="F32" s="36">
        <f>F24+F25+F26+F27</f>
      </c>
      <c r="G32" s="36">
        <f>G24+G25+G26+G27</f>
      </c>
      <c r="H32" s="36">
        <f>H24+H25+H26+H27</f>
      </c>
      <c r="I32" s="36">
        <f>I24+I25+I26+I27</f>
      </c>
      <c r="J32" s="36">
        <f>J24+J25+J26+J27</f>
      </c>
      <c r="K32" s="36">
        <f>K24+K25+K26+K27</f>
      </c>
      <c r="L32" s="36">
        <f>L24+L25+L26+L27</f>
      </c>
      <c r="M32" s="36">
        <f>M24+M25+M26+M27</f>
      </c>
      <c r="N32" s="36">
        <f>N24+N25+N26+N27</f>
      </c>
      <c r="O32" s="36">
        <f>O24+O25+O26+O27</f>
      </c>
      <c r="P32" s="36">
        <f>P24+P25+P26+P27</f>
      </c>
      <c r="Q32" s="36">
        <f>Q24+Q25+Q26+Q27</f>
      </c>
      <c r="R32" s="36">
        <f>R24+R25+R26+R27</f>
      </c>
      <c r="S32" s="36">
        <f>S24+S25+S26+S27</f>
      </c>
      <c r="T32" s="36">
        <f>T24+T25+T26+T27</f>
      </c>
      <c r="U32" s="36">
        <f>U24+U25+U26+U27</f>
      </c>
      <c r="V32" s="36">
        <f>V24+V25+V26+V27</f>
      </c>
      <c r="W32" s="36">
        <f>W24+W25+W26+W27</f>
      </c>
      <c r="X32" s="36">
        <f>X24+X25+X26+X27</f>
      </c>
      <c r="Y32" s="36">
        <f>Y24+Y25+Y26+Y27</f>
      </c>
      <c r="Z32" s="36">
        <f>Z24+Z25+Z26+Z27</f>
      </c>
      <c r="AA32" s="36">
        <f>AA24+AA25+AA26+AA27</f>
      </c>
      <c r="AB32" s="36">
        <f>AB24+AB25+AB26+AB27</f>
      </c>
      <c r="AC32" s="36">
        <f>AC24+AC25+AC26+AC27</f>
      </c>
      <c r="AD32" s="36">
        <f>AD24+AD25+AD26+AD27</f>
      </c>
      <c r="AE32" s="36">
        <f>AE24+AE25+AE26+AE27</f>
      </c>
      <c r="AF32" s="36">
        <f>AF24+AF25+AF26+AF27</f>
      </c>
      <c r="AG32" s="36">
        <f>AG24+AG25+AG26+AG27</f>
      </c>
      <c r="AH32" s="36">
        <f>AH24+AH25+AH26+AH27</f>
      </c>
      <c r="AI32" s="36">
        <f>AI24+AI25+AI26+AI27</f>
      </c>
      <c r="AJ32" s="36">
        <f>AJ24+AJ25+AJ26+AJ27</f>
      </c>
      <c r="AK32" s="36">
        <f>AK24+AK25+AK26+AK27</f>
      </c>
      <c r="AL32" s="36">
        <f>AL24+AL25+AL26+AL27</f>
      </c>
      <c r="AM32" s="36">
        <f>AM24+AM25+AM26+AM27</f>
      </c>
      <c r="AN32" s="36">
        <f>AN24+AN25+AN26+AN27</f>
      </c>
      <c r="AO32" s="36">
        <f>AO24+AO25+AO26+AO27</f>
      </c>
      <c r="AP32" s="36">
        <f>AP24+AP25+AP26+AP27</f>
      </c>
      <c r="AQ32" s="36">
        <f>AQ24+AQ25+AQ26+AQ27</f>
      </c>
      <c r="AR32" s="36">
        <f>AR24+AR25+AR26+AR27</f>
      </c>
      <c r="AS32" s="36">
        <f>AS24+AS25+AS26+AS27</f>
      </c>
      <c r="AT32" s="36">
        <f>AT24+AT25+AT26+AT27</f>
      </c>
      <c r="AU32" s="36">
        <f>AU24+AU25+AU26+AU27</f>
      </c>
      <c r="AV32" s="36">
        <f>AV24+AV25+AV26+AV27</f>
      </c>
      <c r="AW32" s="36">
        <f>AW24+AW25+AW26+AW27</f>
      </c>
      <c r="AX32" s="36">
        <f>AX24+AX25+AX26+AX27</f>
      </c>
      <c r="AY32" s="36">
        <f>AY24+AY25+AY26+AY27</f>
      </c>
      <c r="AZ32" s="36">
        <f>AZ24+AZ25+AZ26+AZ27</f>
      </c>
      <c r="BA32" s="36">
        <f>BA24+BA25+BA26+BA27</f>
      </c>
      <c r="BB32" s="36">
        <f>BB24+BB25+BB26+BB27</f>
      </c>
      <c r="BC32" s="36">
        <f>BC24+BC25+BC26+BC27</f>
      </c>
      <c r="BD32" s="36">
        <f>BD24+BD25+BD26+BD27</f>
      </c>
      <c r="BE32" s="36">
        <f>BE24+BE25+BE26+BE27</f>
      </c>
      <c r="BF32" s="36">
        <f>BF24+BF25+BF26+BF27</f>
      </c>
      <c r="BG32" s="36">
        <f>BG24+BG25+BG26+BG27</f>
      </c>
      <c r="BH32" s="36">
        <f>BH24+BH25+BH26+BH27</f>
      </c>
      <c r="BI32" s="36">
        <f>BI24+BI25+BI26+BI27</f>
      </c>
      <c r="BJ32" s="36">
        <f>BJ24+BJ25+BJ26+BJ27</f>
      </c>
      <c r="BK32" s="36">
        <f>BK24+BK25+BK26+BK27</f>
      </c>
      <c r="BL32" s="36">
        <f>BL24+BL25+BL26+BL27</f>
      </c>
      <c r="BM32" s="36">
        <f>BM24+BM25+BM26+BM27</f>
      </c>
      <c r="BN32" s="36">
        <f>BN24+BN25+BN26+BN27</f>
      </c>
      <c r="BO32" s="36">
        <f>BO24+BO25+BO26+BO27</f>
      </c>
      <c r="BP32" s="36">
        <f>BP24+BP25+BP26+BP27</f>
      </c>
      <c r="BQ32" s="36">
        <f>BQ24+BQ25+BQ26+BQ27</f>
      </c>
      <c r="BR32" s="36">
        <f>BR24+BR25+BR26+BR27</f>
      </c>
      <c r="BS32" s="36">
        <f>BS24+BS25+BS26+BS27</f>
      </c>
      <c r="BT32" s="36">
        <f>BT24+BT25+BT26+BT27</f>
      </c>
      <c r="BU32" s="36">
        <f>BU24+BU25+BU26+BU27</f>
      </c>
      <c r="BV32" s="36">
        <f>BV24+BV25+BV26+BV27</f>
      </c>
      <c r="BW32" s="36">
        <f>BW24+BW25+BW26+BW27</f>
      </c>
      <c r="BX32" s="36">
        <f>BX24+BX25+BX26+BX27</f>
      </c>
      <c r="BY32" s="36">
        <f>BY24+BY25+BY26+BY27</f>
      </c>
      <c r="BZ32" s="36">
        <f>BZ24+BZ25+BZ26+BZ27</f>
      </c>
      <c r="CA32" s="36">
        <f>CA24+CA25+CA26+CA27</f>
      </c>
      <c r="CB32" s="36">
        <f>CB24+CB25+CB26+CB27</f>
      </c>
      <c r="CC32" s="36">
        <f>CC24+CC25+CC26+CC27</f>
      </c>
      <c r="CD32" s="36">
        <f>CD24+CD25+CD26+CD27</f>
      </c>
      <c r="CE32" s="36">
        <f>CE24+CE25+CE26+CE27</f>
      </c>
      <c r="CF32" s="36">
        <f>CF24+CF25+CF26+CF27</f>
      </c>
      <c r="CG32" s="36">
        <f>CG24+CG25+CG26+CG27</f>
      </c>
      <c r="CH32" s="36">
        <f>CH24+CH25+CH26+CH27</f>
      </c>
      <c r="CI32" s="36">
        <f>CI24+CI25+CI26+CI27</f>
      </c>
      <c r="CJ32" s="36">
        <f>CJ24+CJ25+CJ26+CJ27</f>
      </c>
      <c r="CK32" s="36">
        <f>CK24+CK25+CK26+CK27</f>
      </c>
    </row>
    <row r="33" spans="1:89" s="35" customFormat="1" x14ac:dyDescent="0.25">
      <c r="A33" s="35" t="s">
        <v>73</v>
      </c>
      <c r="C33" s="35" t="s">
        <v>324</v>
      </c>
      <c r="E33" s="36">
        <f>SUM(F33:CK33)</f>
      </c>
      <c r="F33" s="36">
        <f>F28+F29</f>
      </c>
      <c r="G33" s="36">
        <f>G28+G29</f>
      </c>
      <c r="H33" s="36">
        <f>H28+H29</f>
      </c>
      <c r="I33" s="36">
        <f>I28+I29</f>
      </c>
      <c r="J33" s="36">
        <f>J28+J29</f>
      </c>
      <c r="K33" s="36">
        <f>K28+K29</f>
      </c>
      <c r="L33" s="36">
        <f>L28+L29</f>
      </c>
      <c r="M33" s="36">
        <f>M28+M29</f>
      </c>
      <c r="N33" s="36">
        <f>N28+N29</f>
      </c>
      <c r="O33" s="36">
        <f>O28+O29</f>
      </c>
      <c r="P33" s="36">
        <f>P28+P29</f>
      </c>
      <c r="Q33" s="36">
        <f>Q28+Q29</f>
      </c>
      <c r="R33" s="36">
        <f>R28+R29</f>
      </c>
      <c r="S33" s="36">
        <f>S28+S29</f>
      </c>
      <c r="T33" s="36">
        <f>T28+T29</f>
      </c>
      <c r="U33" s="36">
        <f>U28+U29</f>
      </c>
      <c r="V33" s="36">
        <f>V28+V29</f>
      </c>
      <c r="W33" s="36">
        <f>W28+W29</f>
      </c>
      <c r="X33" s="36">
        <f>X28+X29</f>
      </c>
      <c r="Y33" s="36">
        <f>Y28+Y29</f>
      </c>
      <c r="Z33" s="36">
        <f>Z28+Z29</f>
      </c>
      <c r="AA33" s="36">
        <f>AA28+AA29</f>
      </c>
      <c r="AB33" s="36">
        <f>AB28+AB29</f>
      </c>
      <c r="AC33" s="36">
        <f>AC28+AC29</f>
      </c>
      <c r="AD33" s="36">
        <f>AD28+AD29</f>
      </c>
      <c r="AE33" s="36">
        <f>AE28+AE29</f>
      </c>
      <c r="AF33" s="36">
        <f>AF28+AF29</f>
      </c>
      <c r="AG33" s="36">
        <f>AG28+AG29</f>
      </c>
      <c r="AH33" s="36">
        <f>AH28+AH29</f>
      </c>
      <c r="AI33" s="36">
        <f>AI28+AI29</f>
      </c>
      <c r="AJ33" s="36">
        <f>AJ28+AJ29</f>
      </c>
      <c r="AK33" s="36">
        <f>AK28+AK29</f>
      </c>
      <c r="AL33" s="36">
        <f>AL28+AL29</f>
      </c>
      <c r="AM33" s="36">
        <f>AM28+AM29</f>
      </c>
      <c r="AN33" s="36">
        <f>AN28+AN29</f>
      </c>
      <c r="AO33" s="36">
        <f>AO28+AO29</f>
      </c>
      <c r="AP33" s="36">
        <f>AP28+AP29</f>
      </c>
      <c r="AQ33" s="36">
        <f>AQ28+AQ29</f>
      </c>
      <c r="AR33" s="36">
        <f>AR28+AR29</f>
      </c>
      <c r="AS33" s="36">
        <f>AS28+AS29</f>
      </c>
      <c r="AT33" s="36">
        <f>AT28+AT29</f>
      </c>
      <c r="AU33" s="36">
        <f>AU28+AU29</f>
      </c>
      <c r="AV33" s="36">
        <f>AV28+AV29</f>
      </c>
      <c r="AW33" s="36">
        <f>AW28+AW29</f>
      </c>
      <c r="AX33" s="36">
        <f>AX28+AX29</f>
      </c>
      <c r="AY33" s="36">
        <f>AY28+AY29</f>
      </c>
      <c r="AZ33" s="36">
        <f>AZ28+AZ29</f>
      </c>
      <c r="BA33" s="36">
        <f>BA28+BA29</f>
      </c>
      <c r="BB33" s="36">
        <f>BB28+BB29</f>
      </c>
      <c r="BC33" s="36">
        <f>BC28+BC29</f>
      </c>
      <c r="BD33" s="36">
        <f>BD28+BD29</f>
      </c>
      <c r="BE33" s="36">
        <f>BE28+BE29</f>
      </c>
      <c r="BF33" s="36">
        <f>BF28+BF29</f>
      </c>
      <c r="BG33" s="36">
        <f>BG28+BG29</f>
      </c>
      <c r="BH33" s="36">
        <f>BH28+BH29</f>
      </c>
      <c r="BI33" s="36">
        <f>BI28+BI29</f>
      </c>
      <c r="BJ33" s="36">
        <f>BJ28+BJ29</f>
      </c>
      <c r="BK33" s="36">
        <f>BK28+BK29</f>
      </c>
      <c r="BL33" s="36">
        <f>BL28+BL29</f>
      </c>
      <c r="BM33" s="36">
        <f>BM28+BM29</f>
      </c>
      <c r="BN33" s="36">
        <f>BN28+BN29</f>
      </c>
      <c r="BO33" s="36">
        <f>BO28+BO29</f>
      </c>
      <c r="BP33" s="36">
        <f>BP28+BP29</f>
      </c>
      <c r="BQ33" s="36">
        <f>BQ28+BQ29</f>
      </c>
      <c r="BR33" s="36">
        <f>BR28+BR29</f>
      </c>
      <c r="BS33" s="36">
        <f>BS28+BS29</f>
      </c>
      <c r="BT33" s="36">
        <f>BT28+BT29</f>
      </c>
      <c r="BU33" s="36">
        <f>BU28+BU29</f>
      </c>
      <c r="BV33" s="36">
        <f>BV28+BV29</f>
      </c>
      <c r="BW33" s="36">
        <f>BW28+BW29</f>
      </c>
      <c r="BX33" s="36">
        <f>BX28+BX29</f>
      </c>
      <c r="BY33" s="36">
        <f>BY28+BY29</f>
      </c>
      <c r="BZ33" s="36">
        <f>BZ28+BZ29</f>
      </c>
      <c r="CA33" s="36">
        <f>CA28+CA29</f>
      </c>
      <c r="CB33" s="36">
        <f>CB28+CB29</f>
      </c>
      <c r="CC33" s="36">
        <f>CC28+CC29</f>
      </c>
      <c r="CD33" s="36">
        <f>CD28+CD29</f>
      </c>
      <c r="CE33" s="36">
        <f>CE28+CE29</f>
      </c>
      <c r="CF33" s="36">
        <f>CF28+CF29</f>
      </c>
      <c r="CG33" s="36">
        <f>CG28+CG29</f>
      </c>
      <c r="CH33" s="36">
        <f>CH28+CH29</f>
      </c>
      <c r="CI33" s="36">
        <f>CI28+CI29</f>
      </c>
      <c r="CJ33" s="36">
        <f>CJ28+CJ29</f>
      </c>
      <c r="CK33" s="36">
        <f>CK28+CK29</f>
      </c>
    </row>
    <row r="34" spans="1:89" s="27" customFormat="1" x14ac:dyDescent="0.25">
      <c r="A34" s="27" t="s">
        <v>73</v>
      </c>
      <c r="C34" s="27" t="s">
        <v>325</v>
      </c>
      <c r="E34" s="43">
        <f>SUM(F34:CK34)</f>
      </c>
      <c r="F34" s="43">
        <f>F32+F33+F30</f>
      </c>
      <c r="G34" s="43">
        <f>G32+G33+G30</f>
      </c>
      <c r="H34" s="43">
        <f>H32+H33+H30</f>
      </c>
      <c r="I34" s="43">
        <f>I32+I33+I30</f>
      </c>
      <c r="J34" s="43">
        <f>J32+J33+J30</f>
      </c>
      <c r="K34" s="43">
        <f>K32+K33+K30</f>
      </c>
      <c r="L34" s="43">
        <f>L32+L33+L30</f>
      </c>
      <c r="M34" s="43">
        <f>M32+M33+M30</f>
      </c>
      <c r="N34" s="43">
        <f>N32+N33+N30</f>
      </c>
      <c r="O34" s="43">
        <f>O32+O33+O30</f>
      </c>
      <c r="P34" s="43">
        <f>P32+P33+P30</f>
      </c>
      <c r="Q34" s="43">
        <f>Q32+Q33+Q30</f>
      </c>
      <c r="R34" s="43">
        <f>R32+R33+R30</f>
      </c>
      <c r="S34" s="43">
        <f>S32+S33+S30</f>
      </c>
      <c r="T34" s="43">
        <f>T32+T33+T30</f>
      </c>
      <c r="U34" s="43">
        <f>U32+U33+U30</f>
      </c>
      <c r="V34" s="43">
        <f>V32+V33+V30</f>
      </c>
      <c r="W34" s="43">
        <f>W32+W33+W30</f>
      </c>
      <c r="X34" s="43">
        <f>X32+X33+X30</f>
      </c>
      <c r="Y34" s="43">
        <f>Y32+Y33+Y30</f>
      </c>
      <c r="Z34" s="43">
        <f>Z32+Z33+Z30</f>
      </c>
      <c r="AA34" s="43">
        <f>AA32+AA33+AA30</f>
      </c>
      <c r="AB34" s="43">
        <f>AB32+AB33+AB30</f>
      </c>
      <c r="AC34" s="43">
        <f>AC32+AC33+AC30</f>
      </c>
      <c r="AD34" s="43">
        <f>AD32+AD33+AD30</f>
      </c>
      <c r="AE34" s="43">
        <f>AE32+AE33+AE30</f>
      </c>
      <c r="AF34" s="43">
        <f>AF32+AF33+AF30</f>
      </c>
      <c r="AG34" s="43">
        <f>AG32+AG33+AG30</f>
      </c>
      <c r="AH34" s="43">
        <f>AH32+AH33+AH30</f>
      </c>
      <c r="AI34" s="43">
        <f>AI32+AI33+AI30</f>
      </c>
      <c r="AJ34" s="43">
        <f>AJ32+AJ33+AJ30</f>
      </c>
      <c r="AK34" s="43">
        <f>AK32+AK33+AK30</f>
      </c>
      <c r="AL34" s="43">
        <f>AL32+AL33+AL30</f>
      </c>
      <c r="AM34" s="43">
        <f>AM32+AM33+AM30</f>
      </c>
      <c r="AN34" s="43">
        <f>AN32+AN33+AN30</f>
      </c>
      <c r="AO34" s="43">
        <f>AO32+AO33+AO30</f>
      </c>
      <c r="AP34" s="43">
        <f>AP32+AP33+AP30</f>
      </c>
      <c r="AQ34" s="43">
        <f>AQ32+AQ33+AQ30</f>
      </c>
      <c r="AR34" s="43">
        <f>AR32+AR33+AR30</f>
      </c>
      <c r="AS34" s="43">
        <f>AS32+AS33+AS30</f>
      </c>
      <c r="AT34" s="43">
        <f>AT32+AT33+AT30</f>
      </c>
      <c r="AU34" s="43">
        <f>AU32+AU33+AU30</f>
      </c>
      <c r="AV34" s="43">
        <f>AV32+AV33+AV30</f>
      </c>
      <c r="AW34" s="43">
        <f>AW32+AW33+AW30</f>
      </c>
      <c r="AX34" s="43">
        <f>AX32+AX33+AX30</f>
      </c>
      <c r="AY34" s="43">
        <f>AY32+AY33+AY30</f>
      </c>
      <c r="AZ34" s="43">
        <f>AZ32+AZ33+AZ30</f>
      </c>
      <c r="BA34" s="43">
        <f>BA32+BA33+BA30</f>
      </c>
      <c r="BB34" s="43">
        <f>BB32+BB33+BB30</f>
      </c>
      <c r="BC34" s="43">
        <f>BC32+BC33+BC30</f>
      </c>
      <c r="BD34" s="43">
        <f>BD32+BD33+BD30</f>
      </c>
      <c r="BE34" s="43">
        <f>BE32+BE33+BE30</f>
      </c>
      <c r="BF34" s="43">
        <f>BF32+BF33+BF30</f>
      </c>
      <c r="BG34" s="43">
        <f>BG32+BG33+BG30</f>
      </c>
      <c r="BH34" s="43">
        <f>BH32+BH33+BH30</f>
      </c>
      <c r="BI34" s="43">
        <f>BI32+BI33+BI30</f>
      </c>
      <c r="BJ34" s="43">
        <f>BJ32+BJ33+BJ30</f>
      </c>
      <c r="BK34" s="43">
        <f>BK32+BK33+BK30</f>
      </c>
      <c r="BL34" s="43">
        <f>BL32+BL33+BL30</f>
      </c>
      <c r="BM34" s="43">
        <f>BM32+BM33+BM30</f>
      </c>
      <c r="BN34" s="43">
        <f>BN32+BN33+BN30</f>
      </c>
      <c r="BO34" s="43">
        <f>BO32+BO33+BO30</f>
      </c>
      <c r="BP34" s="43">
        <f>BP32+BP33+BP30</f>
      </c>
      <c r="BQ34" s="43">
        <f>BQ32+BQ33+BQ30</f>
      </c>
      <c r="BR34" s="43">
        <f>BR32+BR33+BR30</f>
      </c>
      <c r="BS34" s="43">
        <f>BS32+BS33+BS30</f>
      </c>
      <c r="BT34" s="43">
        <f>BT32+BT33+BT30</f>
      </c>
      <c r="BU34" s="43">
        <f>BU32+BU33+BU30</f>
      </c>
      <c r="BV34" s="43">
        <f>BV32+BV33+BV30</f>
      </c>
      <c r="BW34" s="43">
        <f>BW32+BW33+BW30</f>
      </c>
      <c r="BX34" s="43">
        <f>BX32+BX33+BX30</f>
      </c>
      <c r="BY34" s="43">
        <f>BY32+BY33+BY30</f>
      </c>
      <c r="BZ34" s="43">
        <f>BZ32+BZ33+BZ30</f>
      </c>
      <c r="CA34" s="43">
        <f>CA32+CA33+CA30</f>
      </c>
      <c r="CB34" s="43">
        <f>CB32+CB33+CB30</f>
      </c>
      <c r="CC34" s="43">
        <f>CC32+CC33+CC30</f>
      </c>
      <c r="CD34" s="43">
        <f>CD32+CD33+CD30</f>
      </c>
      <c r="CE34" s="43">
        <f>CE32+CE33+CE30</f>
      </c>
      <c r="CF34" s="43">
        <f>CF32+CF33+CF30</f>
      </c>
      <c r="CG34" s="43">
        <f>CG32+CG33+CG30</f>
      </c>
      <c r="CH34" s="43">
        <f>CH32+CH33+CH30</f>
      </c>
      <c r="CI34" s="43">
        <f>CI32+CI33+CI30</f>
      </c>
      <c r="CJ34" s="43">
        <f>CJ32+CJ33+CJ30</f>
      </c>
      <c r="CK34" s="43">
        <f>CK32+CK33+CK30</f>
      </c>
    </row>
  </sheetData>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9D9"/>
  </sheetPr>
  <dimension ref="A1:CJ28"/>
  <sheetViews>
    <sheetView workbookViewId="0" showGridLines="0">
      <pane xSplit="4" ySplit="1" topLeftCell="E2" activePane="bottomRight" state="frozen"/>
      <selection pane="bottomRight"/>
    </sheetView>
  </sheetViews>
  <sheetFormatPr defaultRowHeight="15" outlineLevelRow="0" outlineLevelCol="0" x14ac:dyDescent="55"/>
  <cols>
    <col min="1" max="1" width="20" customWidth="1"/>
    <col min="2" max="2" width="28" customWidth="1"/>
    <col min="3" max="4" width="14" customWidth="1"/>
    <col min="5" max="88" width="13" customWidth="1"/>
  </cols>
  <sheetData>
    <row r="1" ht="28" customHeight="1" spans="1:88" s="30" customFormat="1" x14ac:dyDescent="0.25">
      <c r="A1" s="30" t="s">
        <v>250</v>
      </c>
      <c r="B1" s="30" t="s">
        <v>326</v>
      </c>
      <c r="C1" s="30" t="s">
        <v>327</v>
      </c>
      <c r="D1" s="30" t="s">
        <v>328</v>
      </c>
      <c r="E1" s="30" t="s">
        <v>139</v>
      </c>
      <c r="F1" s="30" t="s">
        <v>140</v>
      </c>
      <c r="G1" s="30" t="s">
        <v>141</v>
      </c>
      <c r="H1" s="30" t="s">
        <v>142</v>
      </c>
      <c r="I1" s="30" t="s">
        <v>143</v>
      </c>
      <c r="J1" s="30" t="s">
        <v>144</v>
      </c>
      <c r="K1" s="30" t="s">
        <v>145</v>
      </c>
      <c r="L1" s="30" t="s">
        <v>146</v>
      </c>
      <c r="M1" s="30" t="s">
        <v>147</v>
      </c>
      <c r="N1" s="30" t="s">
        <v>148</v>
      </c>
      <c r="O1" s="30" t="s">
        <v>149</v>
      </c>
      <c r="P1" s="30" t="s">
        <v>150</v>
      </c>
      <c r="Q1" s="30" t="s">
        <v>151</v>
      </c>
      <c r="R1" s="30" t="s">
        <v>152</v>
      </c>
      <c r="S1" s="30" t="s">
        <v>153</v>
      </c>
      <c r="T1" s="30" t="s">
        <v>154</v>
      </c>
      <c r="U1" s="30" t="s">
        <v>155</v>
      </c>
      <c r="V1" s="30" t="s">
        <v>156</v>
      </c>
      <c r="W1" s="30" t="s">
        <v>157</v>
      </c>
      <c r="X1" s="30" t="s">
        <v>158</v>
      </c>
      <c r="Y1" s="30" t="s">
        <v>159</v>
      </c>
      <c r="Z1" s="30" t="s">
        <v>160</v>
      </c>
      <c r="AA1" s="30" t="s">
        <v>161</v>
      </c>
      <c r="AB1" s="30" t="s">
        <v>162</v>
      </c>
      <c r="AC1" s="30" t="s">
        <v>163</v>
      </c>
      <c r="AD1" s="30" t="s">
        <v>164</v>
      </c>
      <c r="AE1" s="30" t="s">
        <v>165</v>
      </c>
      <c r="AF1" s="30" t="s">
        <v>166</v>
      </c>
      <c r="AG1" s="30" t="s">
        <v>167</v>
      </c>
      <c r="AH1" s="30" t="s">
        <v>168</v>
      </c>
      <c r="AI1" s="30" t="s">
        <v>169</v>
      </c>
      <c r="AJ1" s="30" t="s">
        <v>170</v>
      </c>
      <c r="AK1" s="30" t="s">
        <v>171</v>
      </c>
      <c r="AL1" s="30" t="s">
        <v>172</v>
      </c>
      <c r="AM1" s="30" t="s">
        <v>173</v>
      </c>
      <c r="AN1" s="30" t="s">
        <v>174</v>
      </c>
      <c r="AO1" s="30" t="s">
        <v>175</v>
      </c>
      <c r="AP1" s="30" t="s">
        <v>176</v>
      </c>
      <c r="AQ1" s="30" t="s">
        <v>177</v>
      </c>
      <c r="AR1" s="30" t="s">
        <v>178</v>
      </c>
      <c r="AS1" s="30" t="s">
        <v>179</v>
      </c>
      <c r="AT1" s="30" t="s">
        <v>180</v>
      </c>
      <c r="AU1" s="30" t="s">
        <v>181</v>
      </c>
      <c r="AV1" s="30" t="s">
        <v>182</v>
      </c>
      <c r="AW1" s="30" t="s">
        <v>183</v>
      </c>
      <c r="AX1" s="30" t="s">
        <v>184</v>
      </c>
      <c r="AY1" s="30" t="s">
        <v>185</v>
      </c>
      <c r="AZ1" s="30" t="s">
        <v>186</v>
      </c>
      <c r="BA1" s="30" t="s">
        <v>187</v>
      </c>
      <c r="BB1" s="30" t="s">
        <v>188</v>
      </c>
      <c r="BC1" s="30" t="s">
        <v>189</v>
      </c>
      <c r="BD1" s="30" t="s">
        <v>190</v>
      </c>
      <c r="BE1" s="30" t="s">
        <v>191</v>
      </c>
      <c r="BF1" s="30" t="s">
        <v>192</v>
      </c>
      <c r="BG1" s="30" t="s">
        <v>193</v>
      </c>
      <c r="BH1" s="30" t="s">
        <v>194</v>
      </c>
      <c r="BI1" s="30" t="s">
        <v>195</v>
      </c>
      <c r="BJ1" s="30" t="s">
        <v>196</v>
      </c>
      <c r="BK1" s="30" t="s">
        <v>197</v>
      </c>
      <c r="BL1" s="30" t="s">
        <v>198</v>
      </c>
      <c r="BM1" s="30" t="s">
        <v>199</v>
      </c>
      <c r="BN1" s="30" t="s">
        <v>200</v>
      </c>
      <c r="BO1" s="30" t="s">
        <v>201</v>
      </c>
      <c r="BP1" s="30" t="s">
        <v>202</v>
      </c>
      <c r="BQ1" s="30" t="s">
        <v>203</v>
      </c>
      <c r="BR1" s="30" t="s">
        <v>204</v>
      </c>
      <c r="BS1" s="30" t="s">
        <v>205</v>
      </c>
      <c r="BT1" s="30" t="s">
        <v>206</v>
      </c>
      <c r="BU1" s="30" t="s">
        <v>207</v>
      </c>
      <c r="BV1" s="30" t="s">
        <v>208</v>
      </c>
      <c r="BW1" s="30" t="s">
        <v>209</v>
      </c>
      <c r="BX1" s="30" t="s">
        <v>210</v>
      </c>
      <c r="BY1" s="30" t="s">
        <v>211</v>
      </c>
      <c r="BZ1" s="30" t="s">
        <v>212</v>
      </c>
      <c r="CA1" s="30" t="s">
        <v>213</v>
      </c>
      <c r="CB1" s="30" t="s">
        <v>214</v>
      </c>
      <c r="CC1" s="30" t="s">
        <v>215</v>
      </c>
      <c r="CD1" s="30" t="s">
        <v>216</v>
      </c>
      <c r="CE1" s="30" t="s">
        <v>217</v>
      </c>
      <c r="CF1" s="30" t="s">
        <v>218</v>
      </c>
      <c r="CG1" s="30" t="s">
        <v>219</v>
      </c>
      <c r="CH1" s="30" t="s">
        <v>220</v>
      </c>
      <c r="CI1" s="30" t="s">
        <v>221</v>
      </c>
      <c r="CJ1" s="30" t="s">
        <v>222</v>
      </c>
    </row>
    <row r="2" spans="1:88" s="33" customFormat="1" x14ac:dyDescent="0.25">
      <c r="A2" s="33" t="s">
        <v>252</v>
      </c>
      <c r="B2" s="33" t="s">
        <v>329</v>
      </c>
      <c r="C2" s="33" t="s">
        <v>330</v>
      </c>
      <c r="D2" s="33">
        <v>8</v>
      </c>
      <c r="E2" s="34">
        <v>0</v>
      </c>
      <c r="F2" s="34">
        <v>0</v>
      </c>
      <c r="G2" s="34">
        <v>0</v>
      </c>
      <c r="H2" s="34">
        <v>0</v>
      </c>
      <c r="I2" s="34">
        <v>0</v>
      </c>
      <c r="J2" s="34">
        <v>0</v>
      </c>
      <c r="K2" s="34">
        <v>0</v>
      </c>
      <c r="L2" s="34">
        <v>0</v>
      </c>
      <c r="M2" s="34">
        <v>0</v>
      </c>
      <c r="N2" s="34">
        <v>0</v>
      </c>
      <c r="O2" s="34">
        <v>0</v>
      </c>
      <c r="P2" s="34">
        <v>0</v>
      </c>
      <c r="Q2" s="34">
        <v>0</v>
      </c>
      <c r="R2" s="34">
        <v>0</v>
      </c>
      <c r="S2" s="34">
        <v>0</v>
      </c>
      <c r="T2" s="34">
        <v>0</v>
      </c>
      <c r="U2" s="34">
        <v>0</v>
      </c>
      <c r="V2" s="34">
        <v>0</v>
      </c>
      <c r="W2" s="34">
        <v>0</v>
      </c>
      <c r="X2" s="34">
        <v>0</v>
      </c>
      <c r="Y2" s="34">
        <v>0</v>
      </c>
      <c r="Z2" s="34">
        <v>0</v>
      </c>
      <c r="AA2" s="34">
        <v>-74062</v>
      </c>
      <c r="AB2" s="34">
        <v>-74062</v>
      </c>
      <c r="AC2" s="34">
        <v>-74062</v>
      </c>
      <c r="AD2" s="34">
        <v>-74062</v>
      </c>
      <c r="AE2" s="34">
        <v>-74062</v>
      </c>
      <c r="AF2" s="34">
        <v>-74062</v>
      </c>
      <c r="AG2" s="34">
        <v>-74062</v>
      </c>
      <c r="AH2" s="34">
        <v>-74062</v>
      </c>
      <c r="AI2" s="34">
        <v>-74062</v>
      </c>
      <c r="AJ2" s="34">
        <v>-74062</v>
      </c>
      <c r="AK2" s="34">
        <v>-74062</v>
      </c>
      <c r="AL2" s="34">
        <v>-74062</v>
      </c>
      <c r="AM2" s="34">
        <v>-75543.24</v>
      </c>
      <c r="AN2" s="34">
        <v>-75543.24</v>
      </c>
      <c r="AO2" s="34">
        <v>-75543.24</v>
      </c>
      <c r="AP2" s="34">
        <v>-75543.24</v>
      </c>
      <c r="AQ2" s="34">
        <v>-75543.24</v>
      </c>
      <c r="AR2" s="34">
        <v>-75543.24</v>
      </c>
      <c r="AS2" s="34">
        <v>-75543.24</v>
      </c>
      <c r="AT2" s="34">
        <v>-75543.24</v>
      </c>
      <c r="AU2" s="34">
        <v>-75543.24</v>
      </c>
      <c r="AV2" s="34">
        <v>-75543.24</v>
      </c>
      <c r="AW2" s="34">
        <v>-75543.24</v>
      </c>
      <c r="AX2" s="34">
        <v>-75543.24</v>
      </c>
      <c r="AY2" s="34">
        <v>-77054.1048</v>
      </c>
      <c r="AZ2" s="34">
        <v>-77054.1048</v>
      </c>
      <c r="BA2" s="34">
        <v>-77054.1048</v>
      </c>
      <c r="BB2" s="34">
        <v>-77054.1048</v>
      </c>
      <c r="BC2" s="34">
        <v>-77054.1048</v>
      </c>
      <c r="BD2" s="34">
        <v>-77054.1048</v>
      </c>
      <c r="BE2" s="34">
        <v>-77054.1048</v>
      </c>
      <c r="BF2" s="34">
        <v>-77054.1048</v>
      </c>
      <c r="BG2" s="34">
        <v>-77054.1048</v>
      </c>
      <c r="BH2" s="34">
        <v>-77054.1048</v>
      </c>
      <c r="BI2" s="34">
        <v>-77054.1048</v>
      </c>
      <c r="BJ2" s="34">
        <v>-77054.1048</v>
      </c>
      <c r="BK2" s="34">
        <v>-78595.186896</v>
      </c>
      <c r="BL2" s="34">
        <v>-78595.186896</v>
      </c>
      <c r="BM2" s="34">
        <v>-78595.186896</v>
      </c>
      <c r="BN2" s="34">
        <v>-78595.186896</v>
      </c>
      <c r="BO2" s="34">
        <v>-78595.186896</v>
      </c>
      <c r="BP2" s="34">
        <v>-78595.186896</v>
      </c>
      <c r="BQ2" s="34">
        <v>-78595.186896</v>
      </c>
      <c r="BR2" s="34">
        <v>-78595.186896</v>
      </c>
      <c r="BS2" s="34">
        <v>-78595.186896</v>
      </c>
      <c r="BT2" s="34">
        <v>-78595.186896</v>
      </c>
      <c r="BU2" s="34">
        <v>-78595.186896</v>
      </c>
      <c r="BV2" s="34">
        <v>-78595.186896</v>
      </c>
      <c r="BW2" s="34">
        <v>-80167.09063392</v>
      </c>
      <c r="BX2" s="34">
        <v>-80167.09063392</v>
      </c>
      <c r="BY2" s="34">
        <v>-80167.09063392</v>
      </c>
      <c r="BZ2" s="34">
        <v>-80167.09063392</v>
      </c>
      <c r="CA2" s="34">
        <v>-80167.09063392</v>
      </c>
      <c r="CB2" s="34">
        <v>-80167.09063392</v>
      </c>
      <c r="CC2" s="34">
        <v>-80167.09063392</v>
      </c>
      <c r="CD2" s="34">
        <v>-80167.09063392</v>
      </c>
      <c r="CE2" s="34">
        <v>-80167.09063392</v>
      </c>
      <c r="CF2" s="34">
        <v>-80167.09063392</v>
      </c>
      <c r="CG2" s="34">
        <v>-80167.09063392</v>
      </c>
      <c r="CH2" s="34">
        <v>-80167.09063392</v>
      </c>
      <c r="CI2" s="34">
        <v>-81770.4324465984</v>
      </c>
      <c r="CJ2" s="34">
        <v>-81770.4324465984</v>
      </c>
    </row>
    <row r="3" spans="1:88" x14ac:dyDescent="0.25">
      <c r="A3" t="s">
        <v>252</v>
      </c>
      <c r="B3" t="s">
        <v>331</v>
      </c>
      <c r="C3" t="s">
        <v>332</v>
      </c>
      <c r="D3">
        <v>3</v>
      </c>
      <c r="E3" s="32">
        <v>0</v>
      </c>
      <c r="F3" s="32">
        <v>0</v>
      </c>
      <c r="G3" s="32">
        <v>0</v>
      </c>
      <c r="H3" s="32">
        <v>0</v>
      </c>
      <c r="I3" s="32">
        <v>0</v>
      </c>
      <c r="J3" s="32">
        <v>0</v>
      </c>
      <c r="K3" s="32">
        <v>0</v>
      </c>
      <c r="L3" s="32">
        <v>0</v>
      </c>
      <c r="M3" s="32">
        <v>0</v>
      </c>
      <c r="N3" s="32">
        <v>0</v>
      </c>
      <c r="O3" s="32">
        <v>0</v>
      </c>
      <c r="P3" s="32">
        <v>0</v>
      </c>
      <c r="Q3" s="32">
        <v>0</v>
      </c>
      <c r="R3" s="32">
        <v>0</v>
      </c>
      <c r="S3" s="32">
        <v>0</v>
      </c>
      <c r="T3" s="32">
        <v>0</v>
      </c>
      <c r="U3" s="32">
        <v>0</v>
      </c>
      <c r="V3" s="32">
        <v>0</v>
      </c>
      <c r="W3" s="32">
        <v>0</v>
      </c>
      <c r="X3" s="32">
        <v>0</v>
      </c>
      <c r="Y3" s="32">
        <v>0</v>
      </c>
      <c r="Z3" s="32">
        <v>0</v>
      </c>
      <c r="AA3" s="32">
        <v>-29235</v>
      </c>
      <c r="AB3" s="32">
        <v>-29235</v>
      </c>
      <c r="AC3" s="32">
        <v>-29235</v>
      </c>
      <c r="AD3" s="32">
        <v>-29235</v>
      </c>
      <c r="AE3" s="32">
        <v>-29235</v>
      </c>
      <c r="AF3" s="32">
        <v>-29235</v>
      </c>
      <c r="AG3" s="32">
        <v>-29235</v>
      </c>
      <c r="AH3" s="32">
        <v>-29235</v>
      </c>
      <c r="AI3" s="32">
        <v>-29235</v>
      </c>
      <c r="AJ3" s="32">
        <v>-29235</v>
      </c>
      <c r="AK3" s="32">
        <v>-29235</v>
      </c>
      <c r="AL3" s="32">
        <v>-29235</v>
      </c>
      <c r="AM3" s="32">
        <v>-29819.699999999997</v>
      </c>
      <c r="AN3" s="32">
        <v>-29819.699999999997</v>
      </c>
      <c r="AO3" s="32">
        <v>-29819.699999999997</v>
      </c>
      <c r="AP3" s="32">
        <v>-29819.699999999997</v>
      </c>
      <c r="AQ3" s="32">
        <v>-29819.699999999997</v>
      </c>
      <c r="AR3" s="32">
        <v>-29819.699999999997</v>
      </c>
      <c r="AS3" s="32">
        <v>-29819.699999999997</v>
      </c>
      <c r="AT3" s="32">
        <v>-29819.699999999997</v>
      </c>
      <c r="AU3" s="32">
        <v>-29819.699999999997</v>
      </c>
      <c r="AV3" s="32">
        <v>-29819.699999999997</v>
      </c>
      <c r="AW3" s="32">
        <v>-29819.699999999997</v>
      </c>
      <c r="AX3" s="32">
        <v>-29819.699999999997</v>
      </c>
      <c r="AY3" s="32">
        <v>-30416.094</v>
      </c>
      <c r="AZ3" s="32">
        <v>-30416.094</v>
      </c>
      <c r="BA3" s="32">
        <v>-30416.094</v>
      </c>
      <c r="BB3" s="32">
        <v>-30416.094</v>
      </c>
      <c r="BC3" s="32">
        <v>-30416.094</v>
      </c>
      <c r="BD3" s="32">
        <v>-30416.094</v>
      </c>
      <c r="BE3" s="32">
        <v>-30416.094</v>
      </c>
      <c r="BF3" s="32">
        <v>-30416.094</v>
      </c>
      <c r="BG3" s="32">
        <v>-30416.094</v>
      </c>
      <c r="BH3" s="32">
        <v>-30416.094</v>
      </c>
      <c r="BI3" s="32">
        <v>-30416.094</v>
      </c>
      <c r="BJ3" s="32">
        <v>-30416.094</v>
      </c>
      <c r="BK3" s="32">
        <v>-31024.41588</v>
      </c>
      <c r="BL3" s="32">
        <v>-31024.41588</v>
      </c>
      <c r="BM3" s="32">
        <v>-31024.41588</v>
      </c>
      <c r="BN3" s="32">
        <v>-31024.41588</v>
      </c>
      <c r="BO3" s="32">
        <v>-31024.41588</v>
      </c>
      <c r="BP3" s="32">
        <v>-31024.41588</v>
      </c>
      <c r="BQ3" s="32">
        <v>-31024.41588</v>
      </c>
      <c r="BR3" s="32">
        <v>-31024.41588</v>
      </c>
      <c r="BS3" s="32">
        <v>-31024.41588</v>
      </c>
      <c r="BT3" s="32">
        <v>-31024.41588</v>
      </c>
      <c r="BU3" s="32">
        <v>-31024.41588</v>
      </c>
      <c r="BV3" s="32">
        <v>-31024.41588</v>
      </c>
      <c r="BW3" s="32">
        <v>-31644.904197599997</v>
      </c>
      <c r="BX3" s="32">
        <v>-31644.904197599997</v>
      </c>
      <c r="BY3" s="32">
        <v>-31644.904197599997</v>
      </c>
      <c r="BZ3" s="32">
        <v>-31644.904197599997</v>
      </c>
      <c r="CA3" s="32">
        <v>-31644.904197599997</v>
      </c>
      <c r="CB3" s="32">
        <v>-31644.904197599997</v>
      </c>
      <c r="CC3" s="32">
        <v>-31644.904197599997</v>
      </c>
      <c r="CD3" s="32">
        <v>-31644.904197599997</v>
      </c>
      <c r="CE3" s="32">
        <v>-31644.904197599997</v>
      </c>
      <c r="CF3" s="32">
        <v>-31644.904197599997</v>
      </c>
      <c r="CG3" s="32">
        <v>-31644.904197599997</v>
      </c>
      <c r="CH3" s="32">
        <v>-31644.904197599997</v>
      </c>
      <c r="CI3" s="32">
        <v>-32277.802281551998</v>
      </c>
      <c r="CJ3" s="32">
        <v>-32277.802281551998</v>
      </c>
    </row>
    <row r="4" spans="1:88" s="33" customFormat="1" x14ac:dyDescent="0.25">
      <c r="A4" s="33" t="s">
        <v>252</v>
      </c>
      <c r="B4" s="33" t="s">
        <v>333</v>
      </c>
      <c r="C4" s="33" t="s">
        <v>334</v>
      </c>
      <c r="D4" s="33">
        <v>100000</v>
      </c>
      <c r="E4" s="34">
        <v>0</v>
      </c>
      <c r="F4" s="34">
        <v>0</v>
      </c>
      <c r="G4" s="34">
        <v>0</v>
      </c>
      <c r="H4" s="34">
        <v>0</v>
      </c>
      <c r="I4" s="34">
        <v>0</v>
      </c>
      <c r="J4" s="34">
        <v>0</v>
      </c>
      <c r="K4" s="34">
        <v>0</v>
      </c>
      <c r="L4" s="34">
        <v>0</v>
      </c>
      <c r="M4" s="34">
        <v>0</v>
      </c>
      <c r="N4" s="34">
        <v>0</v>
      </c>
      <c r="O4" s="34">
        <v>0</v>
      </c>
      <c r="P4" s="34">
        <v>0</v>
      </c>
      <c r="Q4" s="34">
        <v>0</v>
      </c>
      <c r="R4" s="34">
        <v>0</v>
      </c>
      <c r="S4" s="34">
        <v>0</v>
      </c>
      <c r="T4" s="34">
        <v>0</v>
      </c>
      <c r="U4" s="34">
        <v>0</v>
      </c>
      <c r="V4" s="34">
        <v>0</v>
      </c>
      <c r="W4" s="34">
        <v>0</v>
      </c>
      <c r="X4" s="34">
        <v>0</v>
      </c>
      <c r="Y4" s="34">
        <v>0</v>
      </c>
      <c r="Z4" s="34">
        <v>0</v>
      </c>
      <c r="AA4" s="34">
        <v>-8333.333333333334</v>
      </c>
      <c r="AB4" s="34">
        <v>-8333.333333333334</v>
      </c>
      <c r="AC4" s="34">
        <v>-8333.333333333334</v>
      </c>
      <c r="AD4" s="34">
        <v>-8333.333333333334</v>
      </c>
      <c r="AE4" s="34">
        <v>-8333.333333333334</v>
      </c>
      <c r="AF4" s="34">
        <v>-8333.333333333334</v>
      </c>
      <c r="AG4" s="34">
        <v>-8333.333333333334</v>
      </c>
      <c r="AH4" s="34">
        <v>-8333.333333333334</v>
      </c>
      <c r="AI4" s="34">
        <v>-8333.333333333334</v>
      </c>
      <c r="AJ4" s="34">
        <v>-8333.333333333334</v>
      </c>
      <c r="AK4" s="34">
        <v>-8333.333333333334</v>
      </c>
      <c r="AL4" s="34">
        <v>-8333.333333333334</v>
      </c>
      <c r="AM4" s="34">
        <v>-8541.666666666666</v>
      </c>
      <c r="AN4" s="34">
        <v>-8541.666666666666</v>
      </c>
      <c r="AO4" s="34">
        <v>-8541.666666666666</v>
      </c>
      <c r="AP4" s="34">
        <v>-8541.666666666666</v>
      </c>
      <c r="AQ4" s="34">
        <v>-8541.666666666666</v>
      </c>
      <c r="AR4" s="34">
        <v>-8541.666666666666</v>
      </c>
      <c r="AS4" s="34">
        <v>-8541.666666666666</v>
      </c>
      <c r="AT4" s="34">
        <v>-8541.666666666666</v>
      </c>
      <c r="AU4" s="34">
        <v>-8541.666666666666</v>
      </c>
      <c r="AV4" s="34">
        <v>-8541.666666666666</v>
      </c>
      <c r="AW4" s="34">
        <v>-8541.666666666666</v>
      </c>
      <c r="AX4" s="34">
        <v>-8541.666666666666</v>
      </c>
      <c r="AY4" s="34">
        <v>-8755.208333333334</v>
      </c>
      <c r="AZ4" s="34">
        <v>-8755.208333333334</v>
      </c>
      <c r="BA4" s="34">
        <v>-8755.208333333334</v>
      </c>
      <c r="BB4" s="34">
        <v>-8755.208333333334</v>
      </c>
      <c r="BC4" s="34">
        <v>-8755.208333333334</v>
      </c>
      <c r="BD4" s="34">
        <v>-8755.208333333334</v>
      </c>
      <c r="BE4" s="34">
        <v>-8755.208333333334</v>
      </c>
      <c r="BF4" s="34">
        <v>-8755.208333333334</v>
      </c>
      <c r="BG4" s="34">
        <v>-8755.208333333334</v>
      </c>
      <c r="BH4" s="34">
        <v>-8755.208333333334</v>
      </c>
      <c r="BI4" s="34">
        <v>-8755.208333333334</v>
      </c>
      <c r="BJ4" s="34">
        <v>-8755.208333333334</v>
      </c>
      <c r="BK4" s="34">
        <v>-8974.088541666664</v>
      </c>
      <c r="BL4" s="34">
        <v>-8974.088541666664</v>
      </c>
      <c r="BM4" s="34">
        <v>-8974.088541666664</v>
      </c>
      <c r="BN4" s="34">
        <v>-8974.088541666664</v>
      </c>
      <c r="BO4" s="34">
        <v>-8974.088541666664</v>
      </c>
      <c r="BP4" s="34">
        <v>-8974.088541666664</v>
      </c>
      <c r="BQ4" s="34">
        <v>-8974.088541666664</v>
      </c>
      <c r="BR4" s="34">
        <v>-8974.088541666664</v>
      </c>
      <c r="BS4" s="34">
        <v>-8974.088541666664</v>
      </c>
      <c r="BT4" s="34">
        <v>-8974.088541666664</v>
      </c>
      <c r="BU4" s="34">
        <v>-8974.088541666664</v>
      </c>
      <c r="BV4" s="34">
        <v>-8974.088541666664</v>
      </c>
      <c r="BW4" s="34">
        <v>-9198.44075520833</v>
      </c>
      <c r="BX4" s="34">
        <v>-9198.44075520833</v>
      </c>
      <c r="BY4" s="34">
        <v>-9198.44075520833</v>
      </c>
      <c r="BZ4" s="34">
        <v>-9198.44075520833</v>
      </c>
      <c r="CA4" s="34">
        <v>-9198.44075520833</v>
      </c>
      <c r="CB4" s="34">
        <v>-9198.44075520833</v>
      </c>
      <c r="CC4" s="34">
        <v>-9198.44075520833</v>
      </c>
      <c r="CD4" s="34">
        <v>-9198.44075520833</v>
      </c>
      <c r="CE4" s="34">
        <v>-9198.44075520833</v>
      </c>
      <c r="CF4" s="34">
        <v>-9198.44075520833</v>
      </c>
      <c r="CG4" s="34">
        <v>-9198.44075520833</v>
      </c>
      <c r="CH4" s="34">
        <v>-9198.44075520833</v>
      </c>
      <c r="CI4" s="34">
        <v>-9428.401774088537</v>
      </c>
      <c r="CJ4" s="34">
        <v>-9428.401774088537</v>
      </c>
    </row>
    <row r="5" spans="1:88" x14ac:dyDescent="0.25">
      <c r="A5" t="s">
        <v>252</v>
      </c>
      <c r="B5" t="s">
        <v>335</v>
      </c>
      <c r="C5" t="s">
        <v>332</v>
      </c>
      <c r="D5">
        <v>0</v>
      </c>
      <c r="E5" s="32">
        <v>0</v>
      </c>
      <c r="F5" s="32">
        <v>0</v>
      </c>
      <c r="G5" s="32">
        <v>0</v>
      </c>
      <c r="H5" s="32">
        <v>0</v>
      </c>
      <c r="I5" s="32">
        <v>0</v>
      </c>
      <c r="J5" s="32">
        <v>0</v>
      </c>
      <c r="K5" s="32">
        <v>0</v>
      </c>
      <c r="L5" s="32">
        <v>0</v>
      </c>
      <c r="M5" s="32">
        <v>0</v>
      </c>
      <c r="N5" s="32">
        <v>0</v>
      </c>
      <c r="O5" s="32">
        <v>0</v>
      </c>
      <c r="P5" s="32">
        <v>0</v>
      </c>
      <c r="Q5" s="32">
        <v>0</v>
      </c>
      <c r="R5" s="32">
        <v>0</v>
      </c>
      <c r="S5" s="32">
        <v>0</v>
      </c>
      <c r="T5" s="32">
        <v>0</v>
      </c>
      <c r="U5" s="32">
        <v>0</v>
      </c>
      <c r="V5" s="32">
        <v>0</v>
      </c>
      <c r="W5" s="32">
        <v>0</v>
      </c>
      <c r="X5" s="32">
        <v>0</v>
      </c>
      <c r="Y5" s="32">
        <v>0</v>
      </c>
      <c r="Z5" s="32">
        <v>0</v>
      </c>
      <c r="AA5" s="32">
        <v>0</v>
      </c>
      <c r="AB5" s="32">
        <v>0</v>
      </c>
      <c r="AC5" s="32">
        <v>0</v>
      </c>
      <c r="AD5" s="32">
        <v>0</v>
      </c>
      <c r="AE5" s="32">
        <v>0</v>
      </c>
      <c r="AF5" s="32">
        <v>0</v>
      </c>
      <c r="AG5" s="32">
        <v>0</v>
      </c>
      <c r="AH5" s="32">
        <v>0</v>
      </c>
      <c r="AI5" s="32">
        <v>0</v>
      </c>
      <c r="AJ5" s="32">
        <v>0</v>
      </c>
      <c r="AK5" s="32">
        <v>0</v>
      </c>
      <c r="AL5" s="32">
        <v>0</v>
      </c>
      <c r="AM5" s="32">
        <v>0</v>
      </c>
      <c r="AN5" s="32">
        <v>0</v>
      </c>
      <c r="AO5" s="32">
        <v>0</v>
      </c>
      <c r="AP5" s="32">
        <v>0</v>
      </c>
      <c r="AQ5" s="32">
        <v>0</v>
      </c>
      <c r="AR5" s="32">
        <v>0</v>
      </c>
      <c r="AS5" s="32">
        <v>0</v>
      </c>
      <c r="AT5" s="32">
        <v>0</v>
      </c>
      <c r="AU5" s="32">
        <v>0</v>
      </c>
      <c r="AV5" s="32">
        <v>0</v>
      </c>
      <c r="AW5" s="32">
        <v>0</v>
      </c>
      <c r="AX5" s="32">
        <v>0</v>
      </c>
      <c r="AY5" s="32">
        <v>0</v>
      </c>
      <c r="AZ5" s="32">
        <v>0</v>
      </c>
      <c r="BA5" s="32">
        <v>0</v>
      </c>
      <c r="BB5" s="32">
        <v>0</v>
      </c>
      <c r="BC5" s="32">
        <v>0</v>
      </c>
      <c r="BD5" s="32">
        <v>0</v>
      </c>
      <c r="BE5" s="32">
        <v>0</v>
      </c>
      <c r="BF5" s="32">
        <v>0</v>
      </c>
      <c r="BG5" s="32">
        <v>0</v>
      </c>
      <c r="BH5" s="32">
        <v>0</v>
      </c>
      <c r="BI5" s="32">
        <v>0</v>
      </c>
      <c r="BJ5" s="32">
        <v>0</v>
      </c>
      <c r="BK5" s="32">
        <v>0</v>
      </c>
      <c r="BL5" s="32">
        <v>0</v>
      </c>
      <c r="BM5" s="32">
        <v>0</v>
      </c>
      <c r="BN5" s="32">
        <v>0</v>
      </c>
      <c r="BO5" s="32">
        <v>0</v>
      </c>
      <c r="BP5" s="32">
        <v>0</v>
      </c>
      <c r="BQ5" s="32">
        <v>0</v>
      </c>
      <c r="BR5" s="32">
        <v>0</v>
      </c>
      <c r="BS5" s="32">
        <v>0</v>
      </c>
      <c r="BT5" s="32">
        <v>0</v>
      </c>
      <c r="BU5" s="32">
        <v>0</v>
      </c>
      <c r="BV5" s="32">
        <v>0</v>
      </c>
      <c r="BW5" s="32">
        <v>0</v>
      </c>
      <c r="BX5" s="32">
        <v>0</v>
      </c>
      <c r="BY5" s="32">
        <v>0</v>
      </c>
      <c r="BZ5" s="32">
        <v>0</v>
      </c>
      <c r="CA5" s="32">
        <v>0</v>
      </c>
      <c r="CB5" s="32">
        <v>0</v>
      </c>
      <c r="CC5" s="32">
        <v>0</v>
      </c>
      <c r="CD5" s="32">
        <v>0</v>
      </c>
      <c r="CE5" s="32">
        <v>0</v>
      </c>
      <c r="CF5" s="32">
        <v>0</v>
      </c>
      <c r="CG5" s="32">
        <v>0</v>
      </c>
      <c r="CH5" s="32">
        <v>0</v>
      </c>
      <c r="CI5" s="32">
        <v>0</v>
      </c>
      <c r="CJ5" s="32">
        <v>0</v>
      </c>
    </row>
    <row r="6" spans="1:88" s="33" customFormat="1" x14ac:dyDescent="0.25">
      <c r="A6" s="33" t="s">
        <v>252</v>
      </c>
      <c r="B6" s="33" t="s">
        <v>336</v>
      </c>
      <c r="C6" s="33" t="s">
        <v>334</v>
      </c>
      <c r="D6" s="33">
        <v>0</v>
      </c>
      <c r="E6" s="34">
        <v>0</v>
      </c>
      <c r="F6" s="34">
        <v>0</v>
      </c>
      <c r="G6" s="34">
        <v>0</v>
      </c>
      <c r="H6" s="34">
        <v>0</v>
      </c>
      <c r="I6" s="34">
        <v>0</v>
      </c>
      <c r="J6" s="34">
        <v>0</v>
      </c>
      <c r="K6" s="34">
        <v>0</v>
      </c>
      <c r="L6" s="34">
        <v>0</v>
      </c>
      <c r="M6" s="34">
        <v>0</v>
      </c>
      <c r="N6" s="34">
        <v>0</v>
      </c>
      <c r="O6" s="34">
        <v>0</v>
      </c>
      <c r="P6" s="34">
        <v>0</v>
      </c>
      <c r="Q6" s="34">
        <v>0</v>
      </c>
      <c r="R6" s="34">
        <v>0</v>
      </c>
      <c r="S6" s="34">
        <v>0</v>
      </c>
      <c r="T6" s="34">
        <v>0</v>
      </c>
      <c r="U6" s="34">
        <v>0</v>
      </c>
      <c r="V6" s="34">
        <v>0</v>
      </c>
      <c r="W6" s="34">
        <v>0</v>
      </c>
      <c r="X6" s="34">
        <v>0</v>
      </c>
      <c r="Y6" s="34">
        <v>0</v>
      </c>
      <c r="Z6" s="34">
        <v>0</v>
      </c>
      <c r="AA6" s="34">
        <v>0</v>
      </c>
      <c r="AB6" s="34">
        <v>0</v>
      </c>
      <c r="AC6" s="34">
        <v>0</v>
      </c>
      <c r="AD6" s="34">
        <v>0</v>
      </c>
      <c r="AE6" s="34">
        <v>0</v>
      </c>
      <c r="AF6" s="34">
        <v>0</v>
      </c>
      <c r="AG6" s="34">
        <v>0</v>
      </c>
      <c r="AH6" s="34">
        <v>0</v>
      </c>
      <c r="AI6" s="34">
        <v>0</v>
      </c>
      <c r="AJ6" s="34">
        <v>0</v>
      </c>
      <c r="AK6" s="34">
        <v>0</v>
      </c>
      <c r="AL6" s="34">
        <v>0</v>
      </c>
      <c r="AM6" s="34">
        <v>0</v>
      </c>
      <c r="AN6" s="34">
        <v>0</v>
      </c>
      <c r="AO6" s="34">
        <v>0</v>
      </c>
      <c r="AP6" s="34">
        <v>0</v>
      </c>
      <c r="AQ6" s="34">
        <v>0</v>
      </c>
      <c r="AR6" s="34">
        <v>0</v>
      </c>
      <c r="AS6" s="34">
        <v>0</v>
      </c>
      <c r="AT6" s="34">
        <v>0</v>
      </c>
      <c r="AU6" s="34">
        <v>0</v>
      </c>
      <c r="AV6" s="34">
        <v>0</v>
      </c>
      <c r="AW6" s="34">
        <v>0</v>
      </c>
      <c r="AX6" s="34">
        <v>0</v>
      </c>
      <c r="AY6" s="34">
        <v>0</v>
      </c>
      <c r="AZ6" s="34">
        <v>0</v>
      </c>
      <c r="BA6" s="34">
        <v>0</v>
      </c>
      <c r="BB6" s="34">
        <v>0</v>
      </c>
      <c r="BC6" s="34">
        <v>0</v>
      </c>
      <c r="BD6" s="34">
        <v>0</v>
      </c>
      <c r="BE6" s="34">
        <v>0</v>
      </c>
      <c r="BF6" s="34">
        <v>0</v>
      </c>
      <c r="BG6" s="34">
        <v>0</v>
      </c>
      <c r="BH6" s="34">
        <v>0</v>
      </c>
      <c r="BI6" s="34">
        <v>0</v>
      </c>
      <c r="BJ6" s="34">
        <v>0</v>
      </c>
      <c r="BK6" s="34">
        <v>0</v>
      </c>
      <c r="BL6" s="34">
        <v>0</v>
      </c>
      <c r="BM6" s="34">
        <v>0</v>
      </c>
      <c r="BN6" s="34">
        <v>0</v>
      </c>
      <c r="BO6" s="34">
        <v>0</v>
      </c>
      <c r="BP6" s="34">
        <v>0</v>
      </c>
      <c r="BQ6" s="34">
        <v>0</v>
      </c>
      <c r="BR6" s="34">
        <v>0</v>
      </c>
      <c r="BS6" s="34">
        <v>0</v>
      </c>
      <c r="BT6" s="34">
        <v>0</v>
      </c>
      <c r="BU6" s="34">
        <v>0</v>
      </c>
      <c r="BV6" s="34">
        <v>0</v>
      </c>
      <c r="BW6" s="34">
        <v>0</v>
      </c>
      <c r="BX6" s="34">
        <v>0</v>
      </c>
      <c r="BY6" s="34">
        <v>0</v>
      </c>
      <c r="BZ6" s="34">
        <v>0</v>
      </c>
      <c r="CA6" s="34">
        <v>0</v>
      </c>
      <c r="CB6" s="34">
        <v>0</v>
      </c>
      <c r="CC6" s="34">
        <v>0</v>
      </c>
      <c r="CD6" s="34">
        <v>0</v>
      </c>
      <c r="CE6" s="34">
        <v>0</v>
      </c>
      <c r="CF6" s="34">
        <v>0</v>
      </c>
      <c r="CG6" s="34">
        <v>0</v>
      </c>
      <c r="CH6" s="34">
        <v>0</v>
      </c>
      <c r="CI6" s="34">
        <v>0</v>
      </c>
      <c r="CJ6" s="34">
        <v>0</v>
      </c>
    </row>
    <row r="7" spans="1:88" x14ac:dyDescent="0.25">
      <c r="A7" t="s">
        <v>252</v>
      </c>
      <c r="B7" t="s">
        <v>337</v>
      </c>
      <c r="C7" t="s">
        <v>338</v>
      </c>
      <c r="D7">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row>
    <row r="8" spans="1:88" s="33" customFormat="1" x14ac:dyDescent="0.25">
      <c r="A8" s="33" t="s">
        <v>252</v>
      </c>
      <c r="B8" s="33" t="s">
        <v>339</v>
      </c>
      <c r="C8" s="33" t="s">
        <v>332</v>
      </c>
      <c r="D8" s="33">
        <v>0</v>
      </c>
      <c r="E8" s="34">
        <v>0</v>
      </c>
      <c r="F8" s="34">
        <v>0</v>
      </c>
      <c r="G8" s="34">
        <v>0</v>
      </c>
      <c r="H8" s="34">
        <v>0</v>
      </c>
      <c r="I8" s="34">
        <v>0</v>
      </c>
      <c r="J8" s="34">
        <v>0</v>
      </c>
      <c r="K8" s="34">
        <v>0</v>
      </c>
      <c r="L8" s="34">
        <v>0</v>
      </c>
      <c r="M8" s="34">
        <v>0</v>
      </c>
      <c r="N8" s="34">
        <v>0</v>
      </c>
      <c r="O8" s="34">
        <v>0</v>
      </c>
      <c r="P8" s="34">
        <v>0</v>
      </c>
      <c r="Q8" s="34">
        <v>0</v>
      </c>
      <c r="R8" s="34">
        <v>0</v>
      </c>
      <c r="S8" s="34">
        <v>0</v>
      </c>
      <c r="T8" s="34">
        <v>0</v>
      </c>
      <c r="U8" s="34">
        <v>0</v>
      </c>
      <c r="V8" s="34">
        <v>0</v>
      </c>
      <c r="W8" s="34">
        <v>0</v>
      </c>
      <c r="X8" s="34">
        <v>0</v>
      </c>
      <c r="Y8" s="34">
        <v>0</v>
      </c>
      <c r="Z8" s="34">
        <v>0</v>
      </c>
      <c r="AA8" s="34">
        <v>0</v>
      </c>
      <c r="AB8" s="34">
        <v>0</v>
      </c>
      <c r="AC8" s="34">
        <v>0</v>
      </c>
      <c r="AD8" s="34">
        <v>0</v>
      </c>
      <c r="AE8" s="34">
        <v>0</v>
      </c>
      <c r="AF8" s="34">
        <v>0</v>
      </c>
      <c r="AG8" s="34">
        <v>0</v>
      </c>
      <c r="AH8" s="34">
        <v>0</v>
      </c>
      <c r="AI8" s="34">
        <v>0</v>
      </c>
      <c r="AJ8" s="34">
        <v>0</v>
      </c>
      <c r="AK8" s="34">
        <v>0</v>
      </c>
      <c r="AL8" s="34">
        <v>0</v>
      </c>
      <c r="AM8" s="34">
        <v>0</v>
      </c>
      <c r="AN8" s="34">
        <v>0</v>
      </c>
      <c r="AO8" s="34">
        <v>0</v>
      </c>
      <c r="AP8" s="34">
        <v>0</v>
      </c>
      <c r="AQ8" s="34">
        <v>0</v>
      </c>
      <c r="AR8" s="34">
        <v>0</v>
      </c>
      <c r="AS8" s="34">
        <v>0</v>
      </c>
      <c r="AT8" s="34">
        <v>0</v>
      </c>
      <c r="AU8" s="34">
        <v>0</v>
      </c>
      <c r="AV8" s="34">
        <v>0</v>
      </c>
      <c r="AW8" s="34">
        <v>0</v>
      </c>
      <c r="AX8" s="34">
        <v>0</v>
      </c>
      <c r="AY8" s="34">
        <v>0</v>
      </c>
      <c r="AZ8" s="34">
        <v>0</v>
      </c>
      <c r="BA8" s="34">
        <v>0</v>
      </c>
      <c r="BB8" s="34">
        <v>0</v>
      </c>
      <c r="BC8" s="34">
        <v>0</v>
      </c>
      <c r="BD8" s="34">
        <v>0</v>
      </c>
      <c r="BE8" s="34">
        <v>0</v>
      </c>
      <c r="BF8" s="34">
        <v>0</v>
      </c>
      <c r="BG8" s="34">
        <v>0</v>
      </c>
      <c r="BH8" s="34">
        <v>0</v>
      </c>
      <c r="BI8" s="34">
        <v>0</v>
      </c>
      <c r="BJ8" s="34">
        <v>0</v>
      </c>
      <c r="BK8" s="34">
        <v>0</v>
      </c>
      <c r="BL8" s="34">
        <v>0</v>
      </c>
      <c r="BM8" s="34">
        <v>0</v>
      </c>
      <c r="BN8" s="34">
        <v>0</v>
      </c>
      <c r="BO8" s="34">
        <v>0</v>
      </c>
      <c r="BP8" s="34">
        <v>0</v>
      </c>
      <c r="BQ8" s="34">
        <v>0</v>
      </c>
      <c r="BR8" s="34">
        <v>0</v>
      </c>
      <c r="BS8" s="34">
        <v>0</v>
      </c>
      <c r="BT8" s="34">
        <v>0</v>
      </c>
      <c r="BU8" s="34">
        <v>0</v>
      </c>
      <c r="BV8" s="34">
        <v>0</v>
      </c>
      <c r="BW8" s="34">
        <v>0</v>
      </c>
      <c r="BX8" s="34">
        <v>0</v>
      </c>
      <c r="BY8" s="34">
        <v>0</v>
      </c>
      <c r="BZ8" s="34">
        <v>0</v>
      </c>
      <c r="CA8" s="34">
        <v>0</v>
      </c>
      <c r="CB8" s="34">
        <v>0</v>
      </c>
      <c r="CC8" s="34">
        <v>0</v>
      </c>
      <c r="CD8" s="34">
        <v>0</v>
      </c>
      <c r="CE8" s="34">
        <v>0</v>
      </c>
      <c r="CF8" s="34">
        <v>0</v>
      </c>
      <c r="CG8" s="34">
        <v>0</v>
      </c>
      <c r="CH8" s="34">
        <v>0</v>
      </c>
      <c r="CI8" s="34">
        <v>0</v>
      </c>
      <c r="CJ8" s="34">
        <v>0</v>
      </c>
    </row>
    <row r="9" spans="1:88" x14ac:dyDescent="0.25">
      <c r="A9" t="s">
        <v>252</v>
      </c>
      <c r="B9" t="s">
        <v>340</v>
      </c>
      <c r="C9" t="s">
        <v>334</v>
      </c>
      <c r="D9">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row>
    <row r="10" spans="1:88" s="33" customFormat="1" x14ac:dyDescent="0.25">
      <c r="A10" s="33" t="s">
        <v>252</v>
      </c>
      <c r="B10" s="33" t="s">
        <v>341</v>
      </c>
      <c r="C10" s="33" t="s">
        <v>342</v>
      </c>
      <c r="D10" s="33">
        <v>0</v>
      </c>
      <c r="E10" s="34">
        <v>0</v>
      </c>
      <c r="F10" s="34">
        <v>0</v>
      </c>
      <c r="G10" s="34">
        <v>0</v>
      </c>
      <c r="H10" s="34">
        <v>0</v>
      </c>
      <c r="I10" s="34">
        <v>0</v>
      </c>
      <c r="J10" s="34">
        <v>0</v>
      </c>
      <c r="K10" s="34">
        <v>0</v>
      </c>
      <c r="L10" s="34">
        <v>0</v>
      </c>
      <c r="M10" s="34">
        <v>0</v>
      </c>
      <c r="N10" s="34">
        <v>0</v>
      </c>
      <c r="O10" s="34">
        <v>0</v>
      </c>
      <c r="P10" s="34">
        <v>0</v>
      </c>
      <c r="Q10" s="34">
        <v>0</v>
      </c>
      <c r="R10" s="34">
        <v>0</v>
      </c>
      <c r="S10" s="34">
        <v>0</v>
      </c>
      <c r="T10" s="34">
        <v>0</v>
      </c>
      <c r="U10" s="34">
        <v>0</v>
      </c>
      <c r="V10" s="34">
        <v>0</v>
      </c>
      <c r="W10" s="34">
        <v>0</v>
      </c>
      <c r="X10" s="34">
        <v>0</v>
      </c>
      <c r="Y10" s="34">
        <v>0</v>
      </c>
      <c r="Z10" s="34">
        <v>0</v>
      </c>
      <c r="AA10" s="34">
        <v>0</v>
      </c>
      <c r="AB10" s="34">
        <v>0</v>
      </c>
      <c r="AC10" s="34">
        <v>0</v>
      </c>
      <c r="AD10" s="34">
        <v>0</v>
      </c>
      <c r="AE10" s="34">
        <v>0</v>
      </c>
      <c r="AF10" s="34">
        <v>0</v>
      </c>
      <c r="AG10" s="34">
        <v>0</v>
      </c>
      <c r="AH10" s="34">
        <v>0</v>
      </c>
      <c r="AI10" s="34">
        <v>0</v>
      </c>
      <c r="AJ10" s="34">
        <v>0</v>
      </c>
      <c r="AK10" s="34">
        <v>0</v>
      </c>
      <c r="AL10" s="34">
        <v>0</v>
      </c>
      <c r="AM10" s="34">
        <v>0</v>
      </c>
      <c r="AN10" s="34">
        <v>0</v>
      </c>
      <c r="AO10" s="34">
        <v>0</v>
      </c>
      <c r="AP10" s="34">
        <v>0</v>
      </c>
      <c r="AQ10" s="34">
        <v>0</v>
      </c>
      <c r="AR10" s="34">
        <v>0</v>
      </c>
      <c r="AS10" s="34">
        <v>0</v>
      </c>
      <c r="AT10" s="34">
        <v>0</v>
      </c>
      <c r="AU10" s="34">
        <v>0</v>
      </c>
      <c r="AV10" s="34">
        <v>0</v>
      </c>
      <c r="AW10" s="34">
        <v>0</v>
      </c>
      <c r="AX10" s="34">
        <v>0</v>
      </c>
      <c r="AY10" s="34">
        <v>0</v>
      </c>
      <c r="AZ10" s="34">
        <v>0</v>
      </c>
      <c r="BA10" s="34">
        <v>0</v>
      </c>
      <c r="BB10" s="34">
        <v>0</v>
      </c>
      <c r="BC10" s="34">
        <v>0</v>
      </c>
      <c r="BD10" s="34">
        <v>0</v>
      </c>
      <c r="BE10" s="34">
        <v>0</v>
      </c>
      <c r="BF10" s="34">
        <v>0</v>
      </c>
      <c r="BG10" s="34">
        <v>0</v>
      </c>
      <c r="BH10" s="34">
        <v>0</v>
      </c>
      <c r="BI10" s="34">
        <v>0</v>
      </c>
      <c r="BJ10" s="34">
        <v>0</v>
      </c>
      <c r="BK10" s="34">
        <v>0</v>
      </c>
      <c r="BL10" s="34">
        <v>0</v>
      </c>
      <c r="BM10" s="34">
        <v>0</v>
      </c>
      <c r="BN10" s="34">
        <v>0</v>
      </c>
      <c r="BO10" s="34">
        <v>0</v>
      </c>
      <c r="BP10" s="34">
        <v>0</v>
      </c>
      <c r="BQ10" s="34">
        <v>0</v>
      </c>
      <c r="BR10" s="34">
        <v>0</v>
      </c>
      <c r="BS10" s="34">
        <v>0</v>
      </c>
      <c r="BT10" s="34">
        <v>0</v>
      </c>
      <c r="BU10" s="34">
        <v>0</v>
      </c>
      <c r="BV10" s="34">
        <v>0</v>
      </c>
      <c r="BW10" s="34">
        <v>0</v>
      </c>
      <c r="BX10" s="34">
        <v>0</v>
      </c>
      <c r="BY10" s="34">
        <v>0</v>
      </c>
      <c r="BZ10" s="34">
        <v>0</v>
      </c>
      <c r="CA10" s="34">
        <v>0</v>
      </c>
      <c r="CB10" s="34">
        <v>0</v>
      </c>
      <c r="CC10" s="34">
        <v>0</v>
      </c>
      <c r="CD10" s="34">
        <v>0</v>
      </c>
      <c r="CE10" s="34">
        <v>0</v>
      </c>
      <c r="CF10" s="34">
        <v>0</v>
      </c>
      <c r="CG10" s="34">
        <v>0</v>
      </c>
      <c r="CH10" s="34">
        <v>0</v>
      </c>
      <c r="CI10" s="34">
        <v>0</v>
      </c>
      <c r="CJ10" s="34">
        <v>0</v>
      </c>
    </row>
    <row r="11" spans="1:88" x14ac:dyDescent="0.25">
      <c r="A11" t="s">
        <v>252</v>
      </c>
      <c r="B11" t="s">
        <v>343</v>
      </c>
      <c r="C11" t="s">
        <v>334</v>
      </c>
      <c r="D11">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row>
    <row r="12" spans="1:88" s="33" customFormat="1" x14ac:dyDescent="0.25">
      <c r="A12" s="33" t="s">
        <v>252</v>
      </c>
      <c r="B12" s="33" t="s">
        <v>344</v>
      </c>
      <c r="C12" s="33" t="s">
        <v>338</v>
      </c>
      <c r="D12" s="33">
        <v>0</v>
      </c>
      <c r="E12" s="34">
        <v>0</v>
      </c>
      <c r="F12" s="34">
        <v>0</v>
      </c>
      <c r="G12" s="34">
        <v>0</v>
      </c>
      <c r="H12" s="34">
        <v>0</v>
      </c>
      <c r="I12" s="34">
        <v>0</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c r="AI12" s="34">
        <v>0</v>
      </c>
      <c r="AJ12" s="34">
        <v>0</v>
      </c>
      <c r="AK12" s="34">
        <v>0</v>
      </c>
      <c r="AL12" s="34">
        <v>0</v>
      </c>
      <c r="AM12" s="34">
        <v>0</v>
      </c>
      <c r="AN12" s="34">
        <v>0</v>
      </c>
      <c r="AO12" s="34">
        <v>0</v>
      </c>
      <c r="AP12" s="34">
        <v>0</v>
      </c>
      <c r="AQ12" s="34">
        <v>0</v>
      </c>
      <c r="AR12" s="34">
        <v>0</v>
      </c>
      <c r="AS12" s="34">
        <v>0</v>
      </c>
      <c r="AT12" s="34">
        <v>0</v>
      </c>
      <c r="AU12" s="34">
        <v>0</v>
      </c>
      <c r="AV12" s="34">
        <v>0</v>
      </c>
      <c r="AW12" s="34">
        <v>0</v>
      </c>
      <c r="AX12" s="34">
        <v>0</v>
      </c>
      <c r="AY12" s="34">
        <v>0</v>
      </c>
      <c r="AZ12" s="34">
        <v>0</v>
      </c>
      <c r="BA12" s="34">
        <v>0</v>
      </c>
      <c r="BB12" s="34">
        <v>0</v>
      </c>
      <c r="BC12" s="34">
        <v>0</v>
      </c>
      <c r="BD12" s="34">
        <v>0</v>
      </c>
      <c r="BE12" s="34">
        <v>0</v>
      </c>
      <c r="BF12" s="34">
        <v>0</v>
      </c>
      <c r="BG12" s="34">
        <v>0</v>
      </c>
      <c r="BH12" s="34">
        <v>0</v>
      </c>
      <c r="BI12" s="34">
        <v>0</v>
      </c>
      <c r="BJ12" s="34">
        <v>0</v>
      </c>
      <c r="BK12" s="34">
        <v>0</v>
      </c>
      <c r="BL12" s="34">
        <v>0</v>
      </c>
      <c r="BM12" s="34">
        <v>0</v>
      </c>
      <c r="BN12" s="34">
        <v>0</v>
      </c>
      <c r="BO12" s="34">
        <v>0</v>
      </c>
      <c r="BP12" s="34">
        <v>0</v>
      </c>
      <c r="BQ12" s="34">
        <v>0</v>
      </c>
      <c r="BR12" s="34">
        <v>0</v>
      </c>
      <c r="BS12" s="34">
        <v>0</v>
      </c>
      <c r="BT12" s="34">
        <v>0</v>
      </c>
      <c r="BU12" s="34">
        <v>0</v>
      </c>
      <c r="BV12" s="34">
        <v>0</v>
      </c>
      <c r="BW12" s="34">
        <v>0</v>
      </c>
      <c r="BX12" s="34">
        <v>0</v>
      </c>
      <c r="BY12" s="34">
        <v>0</v>
      </c>
      <c r="BZ12" s="34">
        <v>0</v>
      </c>
      <c r="CA12" s="34">
        <v>0</v>
      </c>
      <c r="CB12" s="34">
        <v>0</v>
      </c>
      <c r="CC12" s="34">
        <v>0</v>
      </c>
      <c r="CD12" s="34">
        <v>0</v>
      </c>
      <c r="CE12" s="34">
        <v>0</v>
      </c>
      <c r="CF12" s="34">
        <v>0</v>
      </c>
      <c r="CG12" s="34">
        <v>0</v>
      </c>
      <c r="CH12" s="34">
        <v>0</v>
      </c>
      <c r="CI12" s="34">
        <v>0</v>
      </c>
      <c r="CJ12" s="34">
        <v>0</v>
      </c>
    </row>
    <row r="13" spans="1:88" x14ac:dyDescent="0.25">
      <c r="A13" t="s">
        <v>252</v>
      </c>
      <c r="B13" t="s">
        <v>345</v>
      </c>
      <c r="C13" t="s">
        <v>342</v>
      </c>
      <c r="D13">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row>
    <row r="14" spans="1:88" s="35" customFormat="1" x14ac:dyDescent="0.25">
      <c r="A14" s="35" t="s">
        <v>252</v>
      </c>
      <c r="B14" s="35" t="s">
        <v>346</v>
      </c>
      <c r="D14" s="36">
        <f>SUM(E14:CJ14)</f>
      </c>
      <c r="E14" s="36">
        <f>E2+E3+E4+E5+E6+E7+E8+E9+E10+E11+E12+E13</f>
      </c>
      <c r="F14" s="36">
        <f>F2+F3+F4+F5+F6+F7+F8+F9+F10+F11+F12+F13</f>
      </c>
      <c r="G14" s="36">
        <f>G2+G3+G4+G5+G6+G7+G8+G9+G10+G11+G12+G13</f>
      </c>
      <c r="H14" s="36">
        <f>H2+H3+H4+H5+H6+H7+H8+H9+H10+H11+H12+H13</f>
      </c>
      <c r="I14" s="36">
        <f>I2+I3+I4+I5+I6+I7+I8+I9+I10+I11+I12+I13</f>
      </c>
      <c r="J14" s="36">
        <f>J2+J3+J4+J5+J6+J7+J8+J9+J10+J11+J12+J13</f>
      </c>
      <c r="K14" s="36">
        <f>K2+K3+K4+K5+K6+K7+K8+K9+K10+K11+K12+K13</f>
      </c>
      <c r="L14" s="36">
        <f>L2+L3+L4+L5+L6+L7+L8+L9+L10+L11+L12+L13</f>
      </c>
      <c r="M14" s="36">
        <f>M2+M3+M4+M5+M6+M7+M8+M9+M10+M11+M12+M13</f>
      </c>
      <c r="N14" s="36">
        <f>N2+N3+N4+N5+N6+N7+N8+N9+N10+N11+N12+N13</f>
      </c>
      <c r="O14" s="36">
        <f>O2+O3+O4+O5+O6+O7+O8+O9+O10+O11+O12+O13</f>
      </c>
      <c r="P14" s="36">
        <f>P2+P3+P4+P5+P6+P7+P8+P9+P10+P11+P12+P13</f>
      </c>
      <c r="Q14" s="36">
        <f>Q2+Q3+Q4+Q5+Q6+Q7+Q8+Q9+Q10+Q11+Q12+Q13</f>
      </c>
      <c r="R14" s="36">
        <f>R2+R3+R4+R5+R6+R7+R8+R9+R10+R11+R12+R13</f>
      </c>
      <c r="S14" s="36">
        <f>S2+S3+S4+S5+S6+S7+S8+S9+S10+S11+S12+S13</f>
      </c>
      <c r="T14" s="36">
        <f>T2+T3+T4+T5+T6+T7+T8+T9+T10+T11+T12+T13</f>
      </c>
      <c r="U14" s="36">
        <f>U2+U3+U4+U5+U6+U7+U8+U9+U10+U11+U12+U13</f>
      </c>
      <c r="V14" s="36">
        <f>V2+V3+V4+V5+V6+V7+V8+V9+V10+V11+V12+V13</f>
      </c>
      <c r="W14" s="36">
        <f>W2+W3+W4+W5+W6+W7+W8+W9+W10+W11+W12+W13</f>
      </c>
      <c r="X14" s="36">
        <f>X2+X3+X4+X5+X6+X7+X8+X9+X10+X11+X12+X13</f>
      </c>
      <c r="Y14" s="36">
        <f>Y2+Y3+Y4+Y5+Y6+Y7+Y8+Y9+Y10+Y11+Y12+Y13</f>
      </c>
      <c r="Z14" s="36">
        <f>Z2+Z3+Z4+Z5+Z6+Z7+Z8+Z9+Z10+Z11+Z12+Z13</f>
      </c>
      <c r="AA14" s="36">
        <f>AA2+AA3+AA4+AA5+AA6+AA7+AA8+AA9+AA10+AA11+AA12+AA13</f>
      </c>
      <c r="AB14" s="36">
        <f>AB2+AB3+AB4+AB5+AB6+AB7+AB8+AB9+AB10+AB11+AB12+AB13</f>
      </c>
      <c r="AC14" s="36">
        <f>AC2+AC3+AC4+AC5+AC6+AC7+AC8+AC9+AC10+AC11+AC12+AC13</f>
      </c>
      <c r="AD14" s="36">
        <f>AD2+AD3+AD4+AD5+AD6+AD7+AD8+AD9+AD10+AD11+AD12+AD13</f>
      </c>
      <c r="AE14" s="36">
        <f>AE2+AE3+AE4+AE5+AE6+AE7+AE8+AE9+AE10+AE11+AE12+AE13</f>
      </c>
      <c r="AF14" s="36">
        <f>AF2+AF3+AF4+AF5+AF6+AF7+AF8+AF9+AF10+AF11+AF12+AF13</f>
      </c>
      <c r="AG14" s="36">
        <f>AG2+AG3+AG4+AG5+AG6+AG7+AG8+AG9+AG10+AG11+AG12+AG13</f>
      </c>
      <c r="AH14" s="36">
        <f>AH2+AH3+AH4+AH5+AH6+AH7+AH8+AH9+AH10+AH11+AH12+AH13</f>
      </c>
      <c r="AI14" s="36">
        <f>AI2+AI3+AI4+AI5+AI6+AI7+AI8+AI9+AI10+AI11+AI12+AI13</f>
      </c>
      <c r="AJ14" s="36">
        <f>AJ2+AJ3+AJ4+AJ5+AJ6+AJ7+AJ8+AJ9+AJ10+AJ11+AJ12+AJ13</f>
      </c>
      <c r="AK14" s="36">
        <f>AK2+AK3+AK4+AK5+AK6+AK7+AK8+AK9+AK10+AK11+AK12+AK13</f>
      </c>
      <c r="AL14" s="36">
        <f>AL2+AL3+AL4+AL5+AL6+AL7+AL8+AL9+AL10+AL11+AL12+AL13</f>
      </c>
      <c r="AM14" s="36">
        <f>AM2+AM3+AM4+AM5+AM6+AM7+AM8+AM9+AM10+AM11+AM12+AM13</f>
      </c>
      <c r="AN14" s="36">
        <f>AN2+AN3+AN4+AN5+AN6+AN7+AN8+AN9+AN10+AN11+AN12+AN13</f>
      </c>
      <c r="AO14" s="36">
        <f>AO2+AO3+AO4+AO5+AO6+AO7+AO8+AO9+AO10+AO11+AO12+AO13</f>
      </c>
      <c r="AP14" s="36">
        <f>AP2+AP3+AP4+AP5+AP6+AP7+AP8+AP9+AP10+AP11+AP12+AP13</f>
      </c>
      <c r="AQ14" s="36">
        <f>AQ2+AQ3+AQ4+AQ5+AQ6+AQ7+AQ8+AQ9+AQ10+AQ11+AQ12+AQ13</f>
      </c>
      <c r="AR14" s="36">
        <f>AR2+AR3+AR4+AR5+AR6+AR7+AR8+AR9+AR10+AR11+AR12+AR13</f>
      </c>
      <c r="AS14" s="36">
        <f>AS2+AS3+AS4+AS5+AS6+AS7+AS8+AS9+AS10+AS11+AS12+AS13</f>
      </c>
      <c r="AT14" s="36">
        <f>AT2+AT3+AT4+AT5+AT6+AT7+AT8+AT9+AT10+AT11+AT12+AT13</f>
      </c>
      <c r="AU14" s="36">
        <f>AU2+AU3+AU4+AU5+AU6+AU7+AU8+AU9+AU10+AU11+AU12+AU13</f>
      </c>
      <c r="AV14" s="36">
        <f>AV2+AV3+AV4+AV5+AV6+AV7+AV8+AV9+AV10+AV11+AV12+AV13</f>
      </c>
      <c r="AW14" s="36">
        <f>AW2+AW3+AW4+AW5+AW6+AW7+AW8+AW9+AW10+AW11+AW12+AW13</f>
      </c>
      <c r="AX14" s="36">
        <f>AX2+AX3+AX4+AX5+AX6+AX7+AX8+AX9+AX10+AX11+AX12+AX13</f>
      </c>
      <c r="AY14" s="36">
        <f>AY2+AY3+AY4+AY5+AY6+AY7+AY8+AY9+AY10+AY11+AY12+AY13</f>
      </c>
      <c r="AZ14" s="36">
        <f>AZ2+AZ3+AZ4+AZ5+AZ6+AZ7+AZ8+AZ9+AZ10+AZ11+AZ12+AZ13</f>
      </c>
      <c r="BA14" s="36">
        <f>BA2+BA3+BA4+BA5+BA6+BA7+BA8+BA9+BA10+BA11+BA12+BA13</f>
      </c>
      <c r="BB14" s="36">
        <f>BB2+BB3+BB4+BB5+BB6+BB7+BB8+BB9+BB10+BB11+BB12+BB13</f>
      </c>
      <c r="BC14" s="36">
        <f>BC2+BC3+BC4+BC5+BC6+BC7+BC8+BC9+BC10+BC11+BC12+BC13</f>
      </c>
      <c r="BD14" s="36">
        <f>BD2+BD3+BD4+BD5+BD6+BD7+BD8+BD9+BD10+BD11+BD12+BD13</f>
      </c>
      <c r="BE14" s="36">
        <f>BE2+BE3+BE4+BE5+BE6+BE7+BE8+BE9+BE10+BE11+BE12+BE13</f>
      </c>
      <c r="BF14" s="36">
        <f>BF2+BF3+BF4+BF5+BF6+BF7+BF8+BF9+BF10+BF11+BF12+BF13</f>
      </c>
      <c r="BG14" s="36">
        <f>BG2+BG3+BG4+BG5+BG6+BG7+BG8+BG9+BG10+BG11+BG12+BG13</f>
      </c>
      <c r="BH14" s="36">
        <f>BH2+BH3+BH4+BH5+BH6+BH7+BH8+BH9+BH10+BH11+BH12+BH13</f>
      </c>
      <c r="BI14" s="36">
        <f>BI2+BI3+BI4+BI5+BI6+BI7+BI8+BI9+BI10+BI11+BI12+BI13</f>
      </c>
      <c r="BJ14" s="36">
        <f>BJ2+BJ3+BJ4+BJ5+BJ6+BJ7+BJ8+BJ9+BJ10+BJ11+BJ12+BJ13</f>
      </c>
      <c r="BK14" s="36">
        <f>BK2+BK3+BK4+BK5+BK6+BK7+BK8+BK9+BK10+BK11+BK12+BK13</f>
      </c>
      <c r="BL14" s="36">
        <f>BL2+BL3+BL4+BL5+BL6+BL7+BL8+BL9+BL10+BL11+BL12+BL13</f>
      </c>
      <c r="BM14" s="36">
        <f>BM2+BM3+BM4+BM5+BM6+BM7+BM8+BM9+BM10+BM11+BM12+BM13</f>
      </c>
      <c r="BN14" s="36">
        <f>BN2+BN3+BN4+BN5+BN6+BN7+BN8+BN9+BN10+BN11+BN12+BN13</f>
      </c>
      <c r="BO14" s="36">
        <f>BO2+BO3+BO4+BO5+BO6+BO7+BO8+BO9+BO10+BO11+BO12+BO13</f>
      </c>
      <c r="BP14" s="36">
        <f>BP2+BP3+BP4+BP5+BP6+BP7+BP8+BP9+BP10+BP11+BP12+BP13</f>
      </c>
      <c r="BQ14" s="36">
        <f>BQ2+BQ3+BQ4+BQ5+BQ6+BQ7+BQ8+BQ9+BQ10+BQ11+BQ12+BQ13</f>
      </c>
      <c r="BR14" s="36">
        <f>BR2+BR3+BR4+BR5+BR6+BR7+BR8+BR9+BR10+BR11+BR12+BR13</f>
      </c>
      <c r="BS14" s="36">
        <f>BS2+BS3+BS4+BS5+BS6+BS7+BS8+BS9+BS10+BS11+BS12+BS13</f>
      </c>
      <c r="BT14" s="36">
        <f>BT2+BT3+BT4+BT5+BT6+BT7+BT8+BT9+BT10+BT11+BT12+BT13</f>
      </c>
      <c r="BU14" s="36">
        <f>BU2+BU3+BU4+BU5+BU6+BU7+BU8+BU9+BU10+BU11+BU12+BU13</f>
      </c>
      <c r="BV14" s="36">
        <f>BV2+BV3+BV4+BV5+BV6+BV7+BV8+BV9+BV10+BV11+BV12+BV13</f>
      </c>
      <c r="BW14" s="36">
        <f>BW2+BW3+BW4+BW5+BW6+BW7+BW8+BW9+BW10+BW11+BW12+BW13</f>
      </c>
      <c r="BX14" s="36">
        <f>BX2+BX3+BX4+BX5+BX6+BX7+BX8+BX9+BX10+BX11+BX12+BX13</f>
      </c>
      <c r="BY14" s="36">
        <f>BY2+BY3+BY4+BY5+BY6+BY7+BY8+BY9+BY10+BY11+BY12+BY13</f>
      </c>
      <c r="BZ14" s="36">
        <f>BZ2+BZ3+BZ4+BZ5+BZ6+BZ7+BZ8+BZ9+BZ10+BZ11+BZ12+BZ13</f>
      </c>
      <c r="CA14" s="36">
        <f>CA2+CA3+CA4+CA5+CA6+CA7+CA8+CA9+CA10+CA11+CA12+CA13</f>
      </c>
      <c r="CB14" s="36">
        <f>CB2+CB3+CB4+CB5+CB6+CB7+CB8+CB9+CB10+CB11+CB12+CB13</f>
      </c>
      <c r="CC14" s="36">
        <f>CC2+CC3+CC4+CC5+CC6+CC7+CC8+CC9+CC10+CC11+CC12+CC13</f>
      </c>
      <c r="CD14" s="36">
        <f>CD2+CD3+CD4+CD5+CD6+CD7+CD8+CD9+CD10+CD11+CD12+CD13</f>
      </c>
      <c r="CE14" s="36">
        <f>CE2+CE3+CE4+CE5+CE6+CE7+CE8+CE9+CE10+CE11+CE12+CE13</f>
      </c>
      <c r="CF14" s="36">
        <f>CF2+CF3+CF4+CF5+CF6+CF7+CF8+CF9+CF10+CF11+CF12+CF13</f>
      </c>
      <c r="CG14" s="36">
        <f>CG2+CG3+CG4+CG5+CG6+CG7+CG8+CG9+CG10+CG11+CG12+CG13</f>
      </c>
      <c r="CH14" s="36">
        <f>CH2+CH3+CH4+CH5+CH6+CH7+CH8+CH9+CH10+CH11+CH12+CH13</f>
      </c>
      <c r="CI14" s="36">
        <f>CI2+CI3+CI4+CI5+CI6+CI7+CI8+CI9+CI10+CI11+CI12+CI13</f>
      </c>
      <c r="CJ14" s="36">
        <f>CJ2+CJ3+CJ4+CJ5+CJ6+CJ7+CJ8+CJ9+CJ10+CJ11+CJ12+CJ13</f>
      </c>
    </row>
    <row r="15" spans="1:88" x14ac:dyDescent="0.25">
      <c r="A15" t="s">
        <v>283</v>
      </c>
      <c r="B15" t="s">
        <v>329</v>
      </c>
      <c r="C15" t="s">
        <v>330</v>
      </c>
      <c r="D15">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row>
    <row r="16" spans="1:88" s="33" customFormat="1" x14ac:dyDescent="0.25">
      <c r="A16" s="33" t="s">
        <v>283</v>
      </c>
      <c r="B16" s="33" t="s">
        <v>331</v>
      </c>
      <c r="C16" s="33" t="s">
        <v>332</v>
      </c>
      <c r="D16" s="33">
        <v>0</v>
      </c>
      <c r="E16" s="34">
        <v>0</v>
      </c>
      <c r="F16" s="34">
        <v>0</v>
      </c>
      <c r="G16" s="34">
        <v>0</v>
      </c>
      <c r="H16" s="34">
        <v>0</v>
      </c>
      <c r="I16" s="34">
        <v>0</v>
      </c>
      <c r="J16" s="34">
        <v>0</v>
      </c>
      <c r="K16" s="34">
        <v>0</v>
      </c>
      <c r="L16" s="34">
        <v>0</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c r="AI16" s="34">
        <v>0</v>
      </c>
      <c r="AJ16" s="34">
        <v>0</v>
      </c>
      <c r="AK16" s="34">
        <v>0</v>
      </c>
      <c r="AL16" s="34">
        <v>0</v>
      </c>
      <c r="AM16" s="34">
        <v>0</v>
      </c>
      <c r="AN16" s="34">
        <v>0</v>
      </c>
      <c r="AO16" s="34">
        <v>0</v>
      </c>
      <c r="AP16" s="34">
        <v>0</v>
      </c>
      <c r="AQ16" s="34">
        <v>0</v>
      </c>
      <c r="AR16" s="34">
        <v>0</v>
      </c>
      <c r="AS16" s="34">
        <v>0</v>
      </c>
      <c r="AT16" s="34">
        <v>0</v>
      </c>
      <c r="AU16" s="34">
        <v>0</v>
      </c>
      <c r="AV16" s="34">
        <v>0</v>
      </c>
      <c r="AW16" s="34">
        <v>0</v>
      </c>
      <c r="AX16" s="34">
        <v>0</v>
      </c>
      <c r="AY16" s="34">
        <v>0</v>
      </c>
      <c r="AZ16" s="34">
        <v>0</v>
      </c>
      <c r="BA16" s="34">
        <v>0</v>
      </c>
      <c r="BB16" s="34">
        <v>0</v>
      </c>
      <c r="BC16" s="34">
        <v>0</v>
      </c>
      <c r="BD16" s="34">
        <v>0</v>
      </c>
      <c r="BE16" s="34">
        <v>0</v>
      </c>
      <c r="BF16" s="34">
        <v>0</v>
      </c>
      <c r="BG16" s="34">
        <v>0</v>
      </c>
      <c r="BH16" s="34">
        <v>0</v>
      </c>
      <c r="BI16" s="34">
        <v>0</v>
      </c>
      <c r="BJ16" s="34">
        <v>0</v>
      </c>
      <c r="BK16" s="34">
        <v>0</v>
      </c>
      <c r="BL16" s="34">
        <v>0</v>
      </c>
      <c r="BM16" s="34">
        <v>0</v>
      </c>
      <c r="BN16" s="34">
        <v>0</v>
      </c>
      <c r="BO16" s="34">
        <v>0</v>
      </c>
      <c r="BP16" s="34">
        <v>0</v>
      </c>
      <c r="BQ16" s="34">
        <v>0</v>
      </c>
      <c r="BR16" s="34">
        <v>0</v>
      </c>
      <c r="BS16" s="34">
        <v>0</v>
      </c>
      <c r="BT16" s="34">
        <v>0</v>
      </c>
      <c r="BU16" s="34">
        <v>0</v>
      </c>
      <c r="BV16" s="34">
        <v>0</v>
      </c>
      <c r="BW16" s="34">
        <v>0</v>
      </c>
      <c r="BX16" s="34">
        <v>0</v>
      </c>
      <c r="BY16" s="34">
        <v>0</v>
      </c>
      <c r="BZ16" s="34">
        <v>0</v>
      </c>
      <c r="CA16" s="34">
        <v>0</v>
      </c>
      <c r="CB16" s="34">
        <v>0</v>
      </c>
      <c r="CC16" s="34">
        <v>0</v>
      </c>
      <c r="CD16" s="34">
        <v>0</v>
      </c>
      <c r="CE16" s="34">
        <v>0</v>
      </c>
      <c r="CF16" s="34">
        <v>0</v>
      </c>
      <c r="CG16" s="34">
        <v>0</v>
      </c>
      <c r="CH16" s="34">
        <v>0</v>
      </c>
      <c r="CI16" s="34">
        <v>0</v>
      </c>
      <c r="CJ16" s="34">
        <v>0</v>
      </c>
    </row>
    <row r="17" spans="1:88" x14ac:dyDescent="0.25">
      <c r="A17" t="s">
        <v>283</v>
      </c>
      <c r="B17" t="s">
        <v>333</v>
      </c>
      <c r="C17" t="s">
        <v>334</v>
      </c>
      <c r="D17">
        <v>1200000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-100000</v>
      </c>
      <c r="AF17" s="32">
        <v>-100000</v>
      </c>
      <c r="AG17" s="32">
        <v>-100000</v>
      </c>
      <c r="AH17" s="32">
        <v>-100000</v>
      </c>
      <c r="AI17" s="32">
        <v>-100000</v>
      </c>
      <c r="AJ17" s="32">
        <v>-100000</v>
      </c>
      <c r="AK17" s="32">
        <v>-100000</v>
      </c>
      <c r="AL17" s="32">
        <v>-100000</v>
      </c>
      <c r="AM17" s="32">
        <v>-100000</v>
      </c>
      <c r="AN17" s="32">
        <v>-100000</v>
      </c>
      <c r="AO17" s="32">
        <v>-100000</v>
      </c>
      <c r="AP17" s="32">
        <v>-100000</v>
      </c>
      <c r="AQ17" s="32">
        <v>-102499.99999999999</v>
      </c>
      <c r="AR17" s="32">
        <v>-102499.99999999999</v>
      </c>
      <c r="AS17" s="32">
        <v>-102499.99999999999</v>
      </c>
      <c r="AT17" s="32">
        <v>-102499.99999999999</v>
      </c>
      <c r="AU17" s="32">
        <v>-102499.99999999999</v>
      </c>
      <c r="AV17" s="32">
        <v>-102499.99999999999</v>
      </c>
      <c r="AW17" s="32">
        <v>-102499.99999999999</v>
      </c>
      <c r="AX17" s="32">
        <v>-102499.99999999999</v>
      </c>
      <c r="AY17" s="32">
        <v>-102499.99999999999</v>
      </c>
      <c r="AZ17" s="32">
        <v>-102499.99999999999</v>
      </c>
      <c r="BA17" s="32">
        <v>-102499.99999999999</v>
      </c>
      <c r="BB17" s="32">
        <v>-102499.99999999999</v>
      </c>
      <c r="BC17" s="32">
        <v>-105062.49999999999</v>
      </c>
      <c r="BD17" s="32">
        <v>-105062.49999999999</v>
      </c>
      <c r="BE17" s="32">
        <v>-105062.49999999999</v>
      </c>
      <c r="BF17" s="32">
        <v>-105062.49999999999</v>
      </c>
      <c r="BG17" s="32">
        <v>-105062.49999999999</v>
      </c>
      <c r="BH17" s="32">
        <v>-105062.49999999999</v>
      </c>
      <c r="BI17" s="32">
        <v>-105062.49999999999</v>
      </c>
      <c r="BJ17" s="32">
        <v>-105062.49999999999</v>
      </c>
      <c r="BK17" s="32">
        <v>-105062.49999999999</v>
      </c>
      <c r="BL17" s="32">
        <v>-105062.49999999999</v>
      </c>
      <c r="BM17" s="32">
        <v>-105062.49999999999</v>
      </c>
      <c r="BN17" s="32">
        <v>-105062.49999999999</v>
      </c>
      <c r="BO17" s="32">
        <v>-107689.06249999997</v>
      </c>
      <c r="BP17" s="32">
        <v>-107689.06249999997</v>
      </c>
      <c r="BQ17" s="32">
        <v>-107689.06249999997</v>
      </c>
      <c r="BR17" s="32">
        <v>-107689.06249999997</v>
      </c>
      <c r="BS17" s="32">
        <v>-107689.06249999997</v>
      </c>
      <c r="BT17" s="32">
        <v>-107689.06249999997</v>
      </c>
      <c r="BU17" s="32">
        <v>-107689.06249999997</v>
      </c>
      <c r="BV17" s="32">
        <v>-107689.06249999997</v>
      </c>
      <c r="BW17" s="32">
        <v>-107689.06249999997</v>
      </c>
      <c r="BX17" s="32">
        <v>-107689.06249999997</v>
      </c>
      <c r="BY17" s="32">
        <v>-107689.06249999997</v>
      </c>
      <c r="BZ17" s="32">
        <v>-107689.06249999997</v>
      </c>
      <c r="CA17" s="32">
        <v>-110381.28906249996</v>
      </c>
      <c r="CB17" s="32">
        <v>-110381.28906249996</v>
      </c>
      <c r="CC17" s="32">
        <v>-110381.28906249996</v>
      </c>
      <c r="CD17" s="32">
        <v>-110381.28906249996</v>
      </c>
      <c r="CE17" s="32">
        <v>-110381.28906249996</v>
      </c>
      <c r="CF17" s="32">
        <v>-110381.28906249996</v>
      </c>
      <c r="CG17" s="32">
        <v>-110381.28906249996</v>
      </c>
      <c r="CH17" s="32">
        <v>-110381.28906249996</v>
      </c>
      <c r="CI17" s="32">
        <v>-110381.28906249996</v>
      </c>
      <c r="CJ17" s="32">
        <v>-110381.28906249996</v>
      </c>
    </row>
    <row r="18" spans="1:88" s="33" customFormat="1" x14ac:dyDescent="0.25">
      <c r="A18" s="33" t="s">
        <v>283</v>
      </c>
      <c r="B18" s="33" t="s">
        <v>335</v>
      </c>
      <c r="C18" s="33" t="s">
        <v>332</v>
      </c>
      <c r="D18" s="33">
        <v>0</v>
      </c>
      <c r="E18" s="34">
        <v>0</v>
      </c>
      <c r="F18" s="34">
        <v>0</v>
      </c>
      <c r="G18" s="34">
        <v>0</v>
      </c>
      <c r="H18" s="34">
        <v>0</v>
      </c>
      <c r="I18" s="34">
        <v>0</v>
      </c>
      <c r="J18" s="34">
        <v>0</v>
      </c>
      <c r="K18" s="34">
        <v>0</v>
      </c>
      <c r="L18" s="34">
        <v>0</v>
      </c>
      <c r="M18" s="34">
        <v>0</v>
      </c>
      <c r="N18" s="34">
        <v>0</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c r="AI18" s="34">
        <v>0</v>
      </c>
      <c r="AJ18" s="34">
        <v>0</v>
      </c>
      <c r="AK18" s="34">
        <v>0</v>
      </c>
      <c r="AL18" s="34">
        <v>0</v>
      </c>
      <c r="AM18" s="34">
        <v>0</v>
      </c>
      <c r="AN18" s="34">
        <v>0</v>
      </c>
      <c r="AO18" s="34">
        <v>0</v>
      </c>
      <c r="AP18" s="34">
        <v>0</v>
      </c>
      <c r="AQ18" s="34">
        <v>0</v>
      </c>
      <c r="AR18" s="34">
        <v>0</v>
      </c>
      <c r="AS18" s="34">
        <v>0</v>
      </c>
      <c r="AT18" s="34">
        <v>0</v>
      </c>
      <c r="AU18" s="34">
        <v>0</v>
      </c>
      <c r="AV18" s="34">
        <v>0</v>
      </c>
      <c r="AW18" s="34">
        <v>0</v>
      </c>
      <c r="AX18" s="34">
        <v>0</v>
      </c>
      <c r="AY18" s="34">
        <v>0</v>
      </c>
      <c r="AZ18" s="34">
        <v>0</v>
      </c>
      <c r="BA18" s="34">
        <v>0</v>
      </c>
      <c r="BB18" s="34">
        <v>0</v>
      </c>
      <c r="BC18" s="34">
        <v>0</v>
      </c>
      <c r="BD18" s="34">
        <v>0</v>
      </c>
      <c r="BE18" s="34">
        <v>0</v>
      </c>
      <c r="BF18" s="34">
        <v>0</v>
      </c>
      <c r="BG18" s="34">
        <v>0</v>
      </c>
      <c r="BH18" s="34">
        <v>0</v>
      </c>
      <c r="BI18" s="34">
        <v>0</v>
      </c>
      <c r="BJ18" s="34">
        <v>0</v>
      </c>
      <c r="BK18" s="34">
        <v>0</v>
      </c>
      <c r="BL18" s="34">
        <v>0</v>
      </c>
      <c r="BM18" s="34">
        <v>0</v>
      </c>
      <c r="BN18" s="34">
        <v>0</v>
      </c>
      <c r="BO18" s="34">
        <v>0</v>
      </c>
      <c r="BP18" s="34">
        <v>0</v>
      </c>
      <c r="BQ18" s="34">
        <v>0</v>
      </c>
      <c r="BR18" s="34">
        <v>0</v>
      </c>
      <c r="BS18" s="34">
        <v>0</v>
      </c>
      <c r="BT18" s="34">
        <v>0</v>
      </c>
      <c r="BU18" s="34">
        <v>0</v>
      </c>
      <c r="BV18" s="34">
        <v>0</v>
      </c>
      <c r="BW18" s="34">
        <v>0</v>
      </c>
      <c r="BX18" s="34">
        <v>0</v>
      </c>
      <c r="BY18" s="34">
        <v>0</v>
      </c>
      <c r="BZ18" s="34">
        <v>0</v>
      </c>
      <c r="CA18" s="34">
        <v>0</v>
      </c>
      <c r="CB18" s="34">
        <v>0</v>
      </c>
      <c r="CC18" s="34">
        <v>0</v>
      </c>
      <c r="CD18" s="34">
        <v>0</v>
      </c>
      <c r="CE18" s="34">
        <v>0</v>
      </c>
      <c r="CF18" s="34">
        <v>0</v>
      </c>
      <c r="CG18" s="34">
        <v>0</v>
      </c>
      <c r="CH18" s="34">
        <v>0</v>
      </c>
      <c r="CI18" s="34">
        <v>0</v>
      </c>
      <c r="CJ18" s="34">
        <v>0</v>
      </c>
    </row>
    <row r="19" spans="1:88" x14ac:dyDescent="0.25">
      <c r="A19" t="s">
        <v>283</v>
      </c>
      <c r="B19" t="s">
        <v>336</v>
      </c>
      <c r="C19" t="s">
        <v>334</v>
      </c>
      <c r="D19">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row>
    <row r="20" spans="1:88" s="33" customFormat="1" x14ac:dyDescent="0.25">
      <c r="A20" s="33" t="s">
        <v>283</v>
      </c>
      <c r="B20" s="33" t="s">
        <v>337</v>
      </c>
      <c r="C20" s="33" t="s">
        <v>338</v>
      </c>
      <c r="D20" s="33">
        <v>0</v>
      </c>
      <c r="E20" s="34">
        <v>0</v>
      </c>
      <c r="F20" s="34">
        <v>0</v>
      </c>
      <c r="G20" s="34">
        <v>0</v>
      </c>
      <c r="H20" s="34">
        <v>0</v>
      </c>
      <c r="I20" s="34">
        <v>0</v>
      </c>
      <c r="J20" s="34">
        <v>0</v>
      </c>
      <c r="K20" s="34">
        <v>0</v>
      </c>
      <c r="L20" s="34">
        <v>0</v>
      </c>
      <c r="M20" s="34">
        <v>0</v>
      </c>
      <c r="N20" s="34">
        <v>0</v>
      </c>
      <c r="O20" s="34">
        <v>0</v>
      </c>
      <c r="P20" s="34">
        <v>0</v>
      </c>
      <c r="Q20" s="34">
        <v>0</v>
      </c>
      <c r="R20" s="34">
        <v>0</v>
      </c>
      <c r="S20" s="34">
        <v>0</v>
      </c>
      <c r="T20" s="34">
        <v>0</v>
      </c>
      <c r="U20" s="34">
        <v>0</v>
      </c>
      <c r="V20" s="34">
        <v>0</v>
      </c>
      <c r="W20" s="34">
        <v>0</v>
      </c>
      <c r="X20" s="34">
        <v>0</v>
      </c>
      <c r="Y20" s="34">
        <v>0</v>
      </c>
      <c r="Z20" s="34">
        <v>0</v>
      </c>
      <c r="AA20" s="34">
        <v>0</v>
      </c>
      <c r="AB20" s="34">
        <v>0</v>
      </c>
      <c r="AC20" s="34">
        <v>0</v>
      </c>
      <c r="AD20" s="34">
        <v>0</v>
      </c>
      <c r="AE20" s="34">
        <v>0</v>
      </c>
      <c r="AF20" s="34">
        <v>0</v>
      </c>
      <c r="AG20" s="34">
        <v>0</v>
      </c>
      <c r="AH20" s="34">
        <v>0</v>
      </c>
      <c r="AI20" s="34">
        <v>0</v>
      </c>
      <c r="AJ20" s="34">
        <v>0</v>
      </c>
      <c r="AK20" s="34">
        <v>0</v>
      </c>
      <c r="AL20" s="34">
        <v>0</v>
      </c>
      <c r="AM20" s="34">
        <v>0</v>
      </c>
      <c r="AN20" s="34">
        <v>0</v>
      </c>
      <c r="AO20" s="34">
        <v>0</v>
      </c>
      <c r="AP20" s="34">
        <v>0</v>
      </c>
      <c r="AQ20" s="34">
        <v>0</v>
      </c>
      <c r="AR20" s="34">
        <v>0</v>
      </c>
      <c r="AS20" s="34">
        <v>0</v>
      </c>
      <c r="AT20" s="34">
        <v>0</v>
      </c>
      <c r="AU20" s="34">
        <v>0</v>
      </c>
      <c r="AV20" s="34">
        <v>0</v>
      </c>
      <c r="AW20" s="34">
        <v>0</v>
      </c>
      <c r="AX20" s="34">
        <v>0</v>
      </c>
      <c r="AY20" s="34">
        <v>0</v>
      </c>
      <c r="AZ20" s="34">
        <v>0</v>
      </c>
      <c r="BA20" s="34">
        <v>0</v>
      </c>
      <c r="BB20" s="34">
        <v>0</v>
      </c>
      <c r="BC20" s="34">
        <v>0</v>
      </c>
      <c r="BD20" s="34">
        <v>0</v>
      </c>
      <c r="BE20" s="34">
        <v>0</v>
      </c>
      <c r="BF20" s="34">
        <v>0</v>
      </c>
      <c r="BG20" s="34">
        <v>0</v>
      </c>
      <c r="BH20" s="34">
        <v>0</v>
      </c>
      <c r="BI20" s="34">
        <v>0</v>
      </c>
      <c r="BJ20" s="34">
        <v>0</v>
      </c>
      <c r="BK20" s="34">
        <v>0</v>
      </c>
      <c r="BL20" s="34">
        <v>0</v>
      </c>
      <c r="BM20" s="34">
        <v>0</v>
      </c>
      <c r="BN20" s="34">
        <v>0</v>
      </c>
      <c r="BO20" s="34">
        <v>0</v>
      </c>
      <c r="BP20" s="34">
        <v>0</v>
      </c>
      <c r="BQ20" s="34">
        <v>0</v>
      </c>
      <c r="BR20" s="34">
        <v>0</v>
      </c>
      <c r="BS20" s="34">
        <v>0</v>
      </c>
      <c r="BT20" s="34">
        <v>0</v>
      </c>
      <c r="BU20" s="34">
        <v>0</v>
      </c>
      <c r="BV20" s="34">
        <v>0</v>
      </c>
      <c r="BW20" s="34">
        <v>0</v>
      </c>
      <c r="BX20" s="34">
        <v>0</v>
      </c>
      <c r="BY20" s="34">
        <v>0</v>
      </c>
      <c r="BZ20" s="34">
        <v>0</v>
      </c>
      <c r="CA20" s="34">
        <v>0</v>
      </c>
      <c r="CB20" s="34">
        <v>0</v>
      </c>
      <c r="CC20" s="34">
        <v>0</v>
      </c>
      <c r="CD20" s="34">
        <v>0</v>
      </c>
      <c r="CE20" s="34">
        <v>0</v>
      </c>
      <c r="CF20" s="34">
        <v>0</v>
      </c>
      <c r="CG20" s="34">
        <v>0</v>
      </c>
      <c r="CH20" s="34">
        <v>0</v>
      </c>
      <c r="CI20" s="34">
        <v>0</v>
      </c>
      <c r="CJ20" s="34">
        <v>0</v>
      </c>
    </row>
    <row r="21" spans="1:88" x14ac:dyDescent="0.25">
      <c r="A21" t="s">
        <v>283</v>
      </c>
      <c r="B21" t="s">
        <v>339</v>
      </c>
      <c r="C21" t="s">
        <v>332</v>
      </c>
      <c r="D21">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row>
    <row r="22" spans="1:88" s="33" customFormat="1" x14ac:dyDescent="0.25">
      <c r="A22" s="33" t="s">
        <v>283</v>
      </c>
      <c r="B22" s="33" t="s">
        <v>340</v>
      </c>
      <c r="C22" s="33" t="s">
        <v>334</v>
      </c>
      <c r="D22" s="33">
        <v>0</v>
      </c>
      <c r="E22" s="34">
        <v>0</v>
      </c>
      <c r="F22" s="34">
        <v>0</v>
      </c>
      <c r="G22" s="34">
        <v>0</v>
      </c>
      <c r="H22" s="34">
        <v>0</v>
      </c>
      <c r="I22" s="34">
        <v>0</v>
      </c>
      <c r="J22" s="34">
        <v>0</v>
      </c>
      <c r="K22" s="34">
        <v>0</v>
      </c>
      <c r="L22" s="34">
        <v>0</v>
      </c>
      <c r="M22" s="34">
        <v>0</v>
      </c>
      <c r="N22" s="34">
        <v>0</v>
      </c>
      <c r="O22" s="34">
        <v>0</v>
      </c>
      <c r="P22" s="34">
        <v>0</v>
      </c>
      <c r="Q22" s="34">
        <v>0</v>
      </c>
      <c r="R22" s="34">
        <v>0</v>
      </c>
      <c r="S22" s="34">
        <v>0</v>
      </c>
      <c r="T22" s="34">
        <v>0</v>
      </c>
      <c r="U22" s="34">
        <v>0</v>
      </c>
      <c r="V22" s="34">
        <v>0</v>
      </c>
      <c r="W22" s="34">
        <v>0</v>
      </c>
      <c r="X22" s="34">
        <v>0</v>
      </c>
      <c r="Y22" s="34">
        <v>0</v>
      </c>
      <c r="Z22" s="34">
        <v>0</v>
      </c>
      <c r="AA22" s="34">
        <v>0</v>
      </c>
      <c r="AB22" s="34">
        <v>0</v>
      </c>
      <c r="AC22" s="34">
        <v>0</v>
      </c>
      <c r="AD22" s="34">
        <v>0</v>
      </c>
      <c r="AE22" s="34">
        <v>0</v>
      </c>
      <c r="AF22" s="34">
        <v>0</v>
      </c>
      <c r="AG22" s="34">
        <v>0</v>
      </c>
      <c r="AH22" s="34">
        <v>0</v>
      </c>
      <c r="AI22" s="34">
        <v>0</v>
      </c>
      <c r="AJ22" s="34">
        <v>0</v>
      </c>
      <c r="AK22" s="34">
        <v>0</v>
      </c>
      <c r="AL22" s="34">
        <v>0</v>
      </c>
      <c r="AM22" s="34">
        <v>0</v>
      </c>
      <c r="AN22" s="34">
        <v>0</v>
      </c>
      <c r="AO22" s="34">
        <v>0</v>
      </c>
      <c r="AP22" s="34">
        <v>0</v>
      </c>
      <c r="AQ22" s="34">
        <v>0</v>
      </c>
      <c r="AR22" s="34">
        <v>0</v>
      </c>
      <c r="AS22" s="34">
        <v>0</v>
      </c>
      <c r="AT22" s="34">
        <v>0</v>
      </c>
      <c r="AU22" s="34">
        <v>0</v>
      </c>
      <c r="AV22" s="34">
        <v>0</v>
      </c>
      <c r="AW22" s="34">
        <v>0</v>
      </c>
      <c r="AX22" s="34">
        <v>0</v>
      </c>
      <c r="AY22" s="34">
        <v>0</v>
      </c>
      <c r="AZ22" s="34">
        <v>0</v>
      </c>
      <c r="BA22" s="34">
        <v>0</v>
      </c>
      <c r="BB22" s="34">
        <v>0</v>
      </c>
      <c r="BC22" s="34">
        <v>0</v>
      </c>
      <c r="BD22" s="34">
        <v>0</v>
      </c>
      <c r="BE22" s="34">
        <v>0</v>
      </c>
      <c r="BF22" s="34">
        <v>0</v>
      </c>
      <c r="BG22" s="34">
        <v>0</v>
      </c>
      <c r="BH22" s="34">
        <v>0</v>
      </c>
      <c r="BI22" s="34">
        <v>0</v>
      </c>
      <c r="BJ22" s="34">
        <v>0</v>
      </c>
      <c r="BK22" s="34">
        <v>0</v>
      </c>
      <c r="BL22" s="34">
        <v>0</v>
      </c>
      <c r="BM22" s="34">
        <v>0</v>
      </c>
      <c r="BN22" s="34">
        <v>0</v>
      </c>
      <c r="BO22" s="34">
        <v>0</v>
      </c>
      <c r="BP22" s="34">
        <v>0</v>
      </c>
      <c r="BQ22" s="34">
        <v>0</v>
      </c>
      <c r="BR22" s="34">
        <v>0</v>
      </c>
      <c r="BS22" s="34">
        <v>0</v>
      </c>
      <c r="BT22" s="34">
        <v>0</v>
      </c>
      <c r="BU22" s="34">
        <v>0</v>
      </c>
      <c r="BV22" s="34">
        <v>0</v>
      </c>
      <c r="BW22" s="34">
        <v>0</v>
      </c>
      <c r="BX22" s="34">
        <v>0</v>
      </c>
      <c r="BY22" s="34">
        <v>0</v>
      </c>
      <c r="BZ22" s="34">
        <v>0</v>
      </c>
      <c r="CA22" s="34">
        <v>0</v>
      </c>
      <c r="CB22" s="34">
        <v>0</v>
      </c>
      <c r="CC22" s="34">
        <v>0</v>
      </c>
      <c r="CD22" s="34">
        <v>0</v>
      </c>
      <c r="CE22" s="34">
        <v>0</v>
      </c>
      <c r="CF22" s="34">
        <v>0</v>
      </c>
      <c r="CG22" s="34">
        <v>0</v>
      </c>
      <c r="CH22" s="34">
        <v>0</v>
      </c>
      <c r="CI22" s="34">
        <v>0</v>
      </c>
      <c r="CJ22" s="34">
        <v>0</v>
      </c>
    </row>
    <row r="23" spans="1:88" x14ac:dyDescent="0.25">
      <c r="A23" t="s">
        <v>283</v>
      </c>
      <c r="B23" t="s">
        <v>341</v>
      </c>
      <c r="C23" t="s">
        <v>342</v>
      </c>
      <c r="D23">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row>
    <row r="24" spans="1:88" s="33" customFormat="1" x14ac:dyDescent="0.25">
      <c r="A24" s="33" t="s">
        <v>283</v>
      </c>
      <c r="B24" s="33" t="s">
        <v>343</v>
      </c>
      <c r="C24" s="33" t="s">
        <v>334</v>
      </c>
      <c r="D24" s="33">
        <v>0</v>
      </c>
      <c r="E24" s="34">
        <v>0</v>
      </c>
      <c r="F24" s="34">
        <v>0</v>
      </c>
      <c r="G24" s="34">
        <v>0</v>
      </c>
      <c r="H24" s="34">
        <v>0</v>
      </c>
      <c r="I24" s="34">
        <v>0</v>
      </c>
      <c r="J24" s="34">
        <v>0</v>
      </c>
      <c r="K24" s="34">
        <v>0</v>
      </c>
      <c r="L24" s="34">
        <v>0</v>
      </c>
      <c r="M24" s="34">
        <v>0</v>
      </c>
      <c r="N24" s="34">
        <v>0</v>
      </c>
      <c r="O24" s="34">
        <v>0</v>
      </c>
      <c r="P24" s="34">
        <v>0</v>
      </c>
      <c r="Q24" s="34">
        <v>0</v>
      </c>
      <c r="R24" s="34">
        <v>0</v>
      </c>
      <c r="S24" s="34">
        <v>0</v>
      </c>
      <c r="T24" s="34">
        <v>0</v>
      </c>
      <c r="U24" s="34">
        <v>0</v>
      </c>
      <c r="V24" s="34">
        <v>0</v>
      </c>
      <c r="W24" s="34">
        <v>0</v>
      </c>
      <c r="X24" s="34">
        <v>0</v>
      </c>
      <c r="Y24" s="34">
        <v>0</v>
      </c>
      <c r="Z24" s="34">
        <v>0</v>
      </c>
      <c r="AA24" s="34">
        <v>0</v>
      </c>
      <c r="AB24" s="34">
        <v>0</v>
      </c>
      <c r="AC24" s="34">
        <v>0</v>
      </c>
      <c r="AD24" s="34">
        <v>0</v>
      </c>
      <c r="AE24" s="34">
        <v>0</v>
      </c>
      <c r="AF24" s="34">
        <v>0</v>
      </c>
      <c r="AG24" s="34">
        <v>0</v>
      </c>
      <c r="AH24" s="34">
        <v>0</v>
      </c>
      <c r="AI24" s="34">
        <v>0</v>
      </c>
      <c r="AJ24" s="34">
        <v>0</v>
      </c>
      <c r="AK24" s="34">
        <v>0</v>
      </c>
      <c r="AL24" s="34">
        <v>0</v>
      </c>
      <c r="AM24" s="34">
        <v>0</v>
      </c>
      <c r="AN24" s="34">
        <v>0</v>
      </c>
      <c r="AO24" s="34">
        <v>0</v>
      </c>
      <c r="AP24" s="34">
        <v>0</v>
      </c>
      <c r="AQ24" s="34">
        <v>0</v>
      </c>
      <c r="AR24" s="34">
        <v>0</v>
      </c>
      <c r="AS24" s="34">
        <v>0</v>
      </c>
      <c r="AT24" s="34">
        <v>0</v>
      </c>
      <c r="AU24" s="34">
        <v>0</v>
      </c>
      <c r="AV24" s="34">
        <v>0</v>
      </c>
      <c r="AW24" s="34">
        <v>0</v>
      </c>
      <c r="AX24" s="34">
        <v>0</v>
      </c>
      <c r="AY24" s="34">
        <v>0</v>
      </c>
      <c r="AZ24" s="34">
        <v>0</v>
      </c>
      <c r="BA24" s="34">
        <v>0</v>
      </c>
      <c r="BB24" s="34">
        <v>0</v>
      </c>
      <c r="BC24" s="34">
        <v>0</v>
      </c>
      <c r="BD24" s="34">
        <v>0</v>
      </c>
      <c r="BE24" s="34">
        <v>0</v>
      </c>
      <c r="BF24" s="34">
        <v>0</v>
      </c>
      <c r="BG24" s="34">
        <v>0</v>
      </c>
      <c r="BH24" s="34">
        <v>0</v>
      </c>
      <c r="BI24" s="34">
        <v>0</v>
      </c>
      <c r="BJ24" s="34">
        <v>0</v>
      </c>
      <c r="BK24" s="34">
        <v>0</v>
      </c>
      <c r="BL24" s="34">
        <v>0</v>
      </c>
      <c r="BM24" s="34">
        <v>0</v>
      </c>
      <c r="BN24" s="34">
        <v>0</v>
      </c>
      <c r="BO24" s="34">
        <v>0</v>
      </c>
      <c r="BP24" s="34">
        <v>0</v>
      </c>
      <c r="BQ24" s="34">
        <v>0</v>
      </c>
      <c r="BR24" s="34">
        <v>0</v>
      </c>
      <c r="BS24" s="34">
        <v>0</v>
      </c>
      <c r="BT24" s="34">
        <v>0</v>
      </c>
      <c r="BU24" s="34">
        <v>0</v>
      </c>
      <c r="BV24" s="34">
        <v>0</v>
      </c>
      <c r="BW24" s="34">
        <v>0</v>
      </c>
      <c r="BX24" s="34">
        <v>0</v>
      </c>
      <c r="BY24" s="34">
        <v>0</v>
      </c>
      <c r="BZ24" s="34">
        <v>0</v>
      </c>
      <c r="CA24" s="34">
        <v>0</v>
      </c>
      <c r="CB24" s="34">
        <v>0</v>
      </c>
      <c r="CC24" s="34">
        <v>0</v>
      </c>
      <c r="CD24" s="34">
        <v>0</v>
      </c>
      <c r="CE24" s="34">
        <v>0</v>
      </c>
      <c r="CF24" s="34">
        <v>0</v>
      </c>
      <c r="CG24" s="34">
        <v>0</v>
      </c>
      <c r="CH24" s="34">
        <v>0</v>
      </c>
      <c r="CI24" s="34">
        <v>0</v>
      </c>
      <c r="CJ24" s="34">
        <v>0</v>
      </c>
    </row>
    <row r="25" spans="1:88" x14ac:dyDescent="0.25">
      <c r="A25" t="s">
        <v>283</v>
      </c>
      <c r="B25" t="s">
        <v>344</v>
      </c>
      <c r="C25" t="s">
        <v>338</v>
      </c>
      <c r="D25">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row>
    <row r="26" spans="1:88" s="33" customFormat="1" x14ac:dyDescent="0.25">
      <c r="A26" s="33" t="s">
        <v>283</v>
      </c>
      <c r="B26" s="33" t="s">
        <v>345</v>
      </c>
      <c r="C26" s="33" t="s">
        <v>342</v>
      </c>
      <c r="D26" s="33">
        <v>0</v>
      </c>
      <c r="E26" s="34">
        <v>0</v>
      </c>
      <c r="F26" s="34">
        <v>0</v>
      </c>
      <c r="G26" s="34">
        <v>0</v>
      </c>
      <c r="H26" s="34">
        <v>0</v>
      </c>
      <c r="I26" s="34">
        <v>0</v>
      </c>
      <c r="J26" s="34">
        <v>0</v>
      </c>
      <c r="K26" s="34">
        <v>0</v>
      </c>
      <c r="L26" s="34">
        <v>0</v>
      </c>
      <c r="M26" s="34">
        <v>0</v>
      </c>
      <c r="N26" s="34">
        <v>0</v>
      </c>
      <c r="O26" s="34">
        <v>0</v>
      </c>
      <c r="P26" s="34">
        <v>0</v>
      </c>
      <c r="Q26" s="34">
        <v>0</v>
      </c>
      <c r="R26" s="34">
        <v>0</v>
      </c>
      <c r="S26" s="34">
        <v>0</v>
      </c>
      <c r="T26" s="34">
        <v>0</v>
      </c>
      <c r="U26" s="34">
        <v>0</v>
      </c>
      <c r="V26" s="34">
        <v>0</v>
      </c>
      <c r="W26" s="34">
        <v>0</v>
      </c>
      <c r="X26" s="34">
        <v>0</v>
      </c>
      <c r="Y26" s="34">
        <v>0</v>
      </c>
      <c r="Z26" s="34">
        <v>0</v>
      </c>
      <c r="AA26" s="34">
        <v>0</v>
      </c>
      <c r="AB26" s="34">
        <v>0</v>
      </c>
      <c r="AC26" s="34">
        <v>0</v>
      </c>
      <c r="AD26" s="34">
        <v>0</v>
      </c>
      <c r="AE26" s="34">
        <v>0</v>
      </c>
      <c r="AF26" s="34">
        <v>0</v>
      </c>
      <c r="AG26" s="34">
        <v>0</v>
      </c>
      <c r="AH26" s="34">
        <v>0</v>
      </c>
      <c r="AI26" s="34">
        <v>0</v>
      </c>
      <c r="AJ26" s="34">
        <v>0</v>
      </c>
      <c r="AK26" s="34">
        <v>0</v>
      </c>
      <c r="AL26" s="34">
        <v>0</v>
      </c>
      <c r="AM26" s="34">
        <v>0</v>
      </c>
      <c r="AN26" s="34">
        <v>0</v>
      </c>
      <c r="AO26" s="34">
        <v>0</v>
      </c>
      <c r="AP26" s="34">
        <v>0</v>
      </c>
      <c r="AQ26" s="34">
        <v>0</v>
      </c>
      <c r="AR26" s="34">
        <v>0</v>
      </c>
      <c r="AS26" s="34">
        <v>0</v>
      </c>
      <c r="AT26" s="34">
        <v>0</v>
      </c>
      <c r="AU26" s="34">
        <v>0</v>
      </c>
      <c r="AV26" s="34">
        <v>0</v>
      </c>
      <c r="AW26" s="34">
        <v>0</v>
      </c>
      <c r="AX26" s="34">
        <v>0</v>
      </c>
      <c r="AY26" s="34">
        <v>0</v>
      </c>
      <c r="AZ26" s="34">
        <v>0</v>
      </c>
      <c r="BA26" s="34">
        <v>0</v>
      </c>
      <c r="BB26" s="34">
        <v>0</v>
      </c>
      <c r="BC26" s="34">
        <v>0</v>
      </c>
      <c r="BD26" s="34">
        <v>0</v>
      </c>
      <c r="BE26" s="34">
        <v>0</v>
      </c>
      <c r="BF26" s="34">
        <v>0</v>
      </c>
      <c r="BG26" s="34">
        <v>0</v>
      </c>
      <c r="BH26" s="34">
        <v>0</v>
      </c>
      <c r="BI26" s="34">
        <v>0</v>
      </c>
      <c r="BJ26" s="34">
        <v>0</v>
      </c>
      <c r="BK26" s="34">
        <v>0</v>
      </c>
      <c r="BL26" s="34">
        <v>0</v>
      </c>
      <c r="BM26" s="34">
        <v>0</v>
      </c>
      <c r="BN26" s="34">
        <v>0</v>
      </c>
      <c r="BO26" s="34">
        <v>0</v>
      </c>
      <c r="BP26" s="34">
        <v>0</v>
      </c>
      <c r="BQ26" s="34">
        <v>0</v>
      </c>
      <c r="BR26" s="34">
        <v>0</v>
      </c>
      <c r="BS26" s="34">
        <v>0</v>
      </c>
      <c r="BT26" s="34">
        <v>0</v>
      </c>
      <c r="BU26" s="34">
        <v>0</v>
      </c>
      <c r="BV26" s="34">
        <v>0</v>
      </c>
      <c r="BW26" s="34">
        <v>0</v>
      </c>
      <c r="BX26" s="34">
        <v>0</v>
      </c>
      <c r="BY26" s="34">
        <v>0</v>
      </c>
      <c r="BZ26" s="34">
        <v>0</v>
      </c>
      <c r="CA26" s="34">
        <v>0</v>
      </c>
      <c r="CB26" s="34">
        <v>0</v>
      </c>
      <c r="CC26" s="34">
        <v>0</v>
      </c>
      <c r="CD26" s="34">
        <v>0</v>
      </c>
      <c r="CE26" s="34">
        <v>0</v>
      </c>
      <c r="CF26" s="34">
        <v>0</v>
      </c>
      <c r="CG26" s="34">
        <v>0</v>
      </c>
      <c r="CH26" s="34">
        <v>0</v>
      </c>
      <c r="CI26" s="34">
        <v>0</v>
      </c>
      <c r="CJ26" s="34">
        <v>0</v>
      </c>
    </row>
    <row r="27" spans="1:88" s="35" customFormat="1" x14ac:dyDescent="0.25">
      <c r="A27" s="35" t="s">
        <v>283</v>
      </c>
      <c r="B27" s="35" t="s">
        <v>347</v>
      </c>
      <c r="D27" s="36">
        <f>SUM(E27:CJ27)</f>
      </c>
      <c r="E27" s="36">
        <f>E15+E16+E17+E18+E19+E20+E21+E22+E23+E24+E25+E26</f>
      </c>
      <c r="F27" s="36">
        <f>F15+F16+F17+F18+F19+F20+F21+F22+F23+F24+F25+F26</f>
      </c>
      <c r="G27" s="36">
        <f>G15+G16+G17+G18+G19+G20+G21+G22+G23+G24+G25+G26</f>
      </c>
      <c r="H27" s="36">
        <f>H15+H16+H17+H18+H19+H20+H21+H22+H23+H24+H25+H26</f>
      </c>
      <c r="I27" s="36">
        <f>I15+I16+I17+I18+I19+I20+I21+I22+I23+I24+I25+I26</f>
      </c>
      <c r="J27" s="36">
        <f>J15+J16+J17+J18+J19+J20+J21+J22+J23+J24+J25+J26</f>
      </c>
      <c r="K27" s="36">
        <f>K15+K16+K17+K18+K19+K20+K21+K22+K23+K24+K25+K26</f>
      </c>
      <c r="L27" s="36">
        <f>L15+L16+L17+L18+L19+L20+L21+L22+L23+L24+L25+L26</f>
      </c>
      <c r="M27" s="36">
        <f>M15+M16+M17+M18+M19+M20+M21+M22+M23+M24+M25+M26</f>
      </c>
      <c r="N27" s="36">
        <f>N15+N16+N17+N18+N19+N20+N21+N22+N23+N24+N25+N26</f>
      </c>
      <c r="O27" s="36">
        <f>O15+O16+O17+O18+O19+O20+O21+O22+O23+O24+O25+O26</f>
      </c>
      <c r="P27" s="36">
        <f>P15+P16+P17+P18+P19+P20+P21+P22+P23+P24+P25+P26</f>
      </c>
      <c r="Q27" s="36">
        <f>Q15+Q16+Q17+Q18+Q19+Q20+Q21+Q22+Q23+Q24+Q25+Q26</f>
      </c>
      <c r="R27" s="36">
        <f>R15+R16+R17+R18+R19+R20+R21+R22+R23+R24+R25+R26</f>
      </c>
      <c r="S27" s="36">
        <f>S15+S16+S17+S18+S19+S20+S21+S22+S23+S24+S25+S26</f>
      </c>
      <c r="T27" s="36">
        <f>T15+T16+T17+T18+T19+T20+T21+T22+T23+T24+T25+T26</f>
      </c>
      <c r="U27" s="36">
        <f>U15+U16+U17+U18+U19+U20+U21+U22+U23+U24+U25+U26</f>
      </c>
      <c r="V27" s="36">
        <f>V15+V16+V17+V18+V19+V20+V21+V22+V23+V24+V25+V26</f>
      </c>
      <c r="W27" s="36">
        <f>W15+W16+W17+W18+W19+W20+W21+W22+W23+W24+W25+W26</f>
      </c>
      <c r="X27" s="36">
        <f>X15+X16+X17+X18+X19+X20+X21+X22+X23+X24+X25+X26</f>
      </c>
      <c r="Y27" s="36">
        <f>Y15+Y16+Y17+Y18+Y19+Y20+Y21+Y22+Y23+Y24+Y25+Y26</f>
      </c>
      <c r="Z27" s="36">
        <f>Z15+Z16+Z17+Z18+Z19+Z20+Z21+Z22+Z23+Z24+Z25+Z26</f>
      </c>
      <c r="AA27" s="36">
        <f>AA15+AA16+AA17+AA18+AA19+AA20+AA21+AA22+AA23+AA24+AA25+AA26</f>
      </c>
      <c r="AB27" s="36">
        <f>AB15+AB16+AB17+AB18+AB19+AB20+AB21+AB22+AB23+AB24+AB25+AB26</f>
      </c>
      <c r="AC27" s="36">
        <f>AC15+AC16+AC17+AC18+AC19+AC20+AC21+AC22+AC23+AC24+AC25+AC26</f>
      </c>
      <c r="AD27" s="36">
        <f>AD15+AD16+AD17+AD18+AD19+AD20+AD21+AD22+AD23+AD24+AD25+AD26</f>
      </c>
      <c r="AE27" s="36">
        <f>AE15+AE16+AE17+AE18+AE19+AE20+AE21+AE22+AE23+AE24+AE25+AE26</f>
      </c>
      <c r="AF27" s="36">
        <f>AF15+AF16+AF17+AF18+AF19+AF20+AF21+AF22+AF23+AF24+AF25+AF26</f>
      </c>
      <c r="AG27" s="36">
        <f>AG15+AG16+AG17+AG18+AG19+AG20+AG21+AG22+AG23+AG24+AG25+AG26</f>
      </c>
      <c r="AH27" s="36">
        <f>AH15+AH16+AH17+AH18+AH19+AH20+AH21+AH22+AH23+AH24+AH25+AH26</f>
      </c>
      <c r="AI27" s="36">
        <f>AI15+AI16+AI17+AI18+AI19+AI20+AI21+AI22+AI23+AI24+AI25+AI26</f>
      </c>
      <c r="AJ27" s="36">
        <f>AJ15+AJ16+AJ17+AJ18+AJ19+AJ20+AJ21+AJ22+AJ23+AJ24+AJ25+AJ26</f>
      </c>
      <c r="AK27" s="36">
        <f>AK15+AK16+AK17+AK18+AK19+AK20+AK21+AK22+AK23+AK24+AK25+AK26</f>
      </c>
      <c r="AL27" s="36">
        <f>AL15+AL16+AL17+AL18+AL19+AL20+AL21+AL22+AL23+AL24+AL25+AL26</f>
      </c>
      <c r="AM27" s="36">
        <f>AM15+AM16+AM17+AM18+AM19+AM20+AM21+AM22+AM23+AM24+AM25+AM26</f>
      </c>
      <c r="AN27" s="36">
        <f>AN15+AN16+AN17+AN18+AN19+AN20+AN21+AN22+AN23+AN24+AN25+AN26</f>
      </c>
      <c r="AO27" s="36">
        <f>AO15+AO16+AO17+AO18+AO19+AO20+AO21+AO22+AO23+AO24+AO25+AO26</f>
      </c>
      <c r="AP27" s="36">
        <f>AP15+AP16+AP17+AP18+AP19+AP20+AP21+AP22+AP23+AP24+AP25+AP26</f>
      </c>
      <c r="AQ27" s="36">
        <f>AQ15+AQ16+AQ17+AQ18+AQ19+AQ20+AQ21+AQ22+AQ23+AQ24+AQ25+AQ26</f>
      </c>
      <c r="AR27" s="36">
        <f>AR15+AR16+AR17+AR18+AR19+AR20+AR21+AR22+AR23+AR24+AR25+AR26</f>
      </c>
      <c r="AS27" s="36">
        <f>AS15+AS16+AS17+AS18+AS19+AS20+AS21+AS22+AS23+AS24+AS25+AS26</f>
      </c>
      <c r="AT27" s="36">
        <f>AT15+AT16+AT17+AT18+AT19+AT20+AT21+AT22+AT23+AT24+AT25+AT26</f>
      </c>
      <c r="AU27" s="36">
        <f>AU15+AU16+AU17+AU18+AU19+AU20+AU21+AU22+AU23+AU24+AU25+AU26</f>
      </c>
      <c r="AV27" s="36">
        <f>AV15+AV16+AV17+AV18+AV19+AV20+AV21+AV22+AV23+AV24+AV25+AV26</f>
      </c>
      <c r="AW27" s="36">
        <f>AW15+AW16+AW17+AW18+AW19+AW20+AW21+AW22+AW23+AW24+AW25+AW26</f>
      </c>
      <c r="AX27" s="36">
        <f>AX15+AX16+AX17+AX18+AX19+AX20+AX21+AX22+AX23+AX24+AX25+AX26</f>
      </c>
      <c r="AY27" s="36">
        <f>AY15+AY16+AY17+AY18+AY19+AY20+AY21+AY22+AY23+AY24+AY25+AY26</f>
      </c>
      <c r="AZ27" s="36">
        <f>AZ15+AZ16+AZ17+AZ18+AZ19+AZ20+AZ21+AZ22+AZ23+AZ24+AZ25+AZ26</f>
      </c>
      <c r="BA27" s="36">
        <f>BA15+BA16+BA17+BA18+BA19+BA20+BA21+BA22+BA23+BA24+BA25+BA26</f>
      </c>
      <c r="BB27" s="36">
        <f>BB15+BB16+BB17+BB18+BB19+BB20+BB21+BB22+BB23+BB24+BB25+BB26</f>
      </c>
      <c r="BC27" s="36">
        <f>BC15+BC16+BC17+BC18+BC19+BC20+BC21+BC22+BC23+BC24+BC25+BC26</f>
      </c>
      <c r="BD27" s="36">
        <f>BD15+BD16+BD17+BD18+BD19+BD20+BD21+BD22+BD23+BD24+BD25+BD26</f>
      </c>
      <c r="BE27" s="36">
        <f>BE15+BE16+BE17+BE18+BE19+BE20+BE21+BE22+BE23+BE24+BE25+BE26</f>
      </c>
      <c r="BF27" s="36">
        <f>BF15+BF16+BF17+BF18+BF19+BF20+BF21+BF22+BF23+BF24+BF25+BF26</f>
      </c>
      <c r="BG27" s="36">
        <f>BG15+BG16+BG17+BG18+BG19+BG20+BG21+BG22+BG23+BG24+BG25+BG26</f>
      </c>
      <c r="BH27" s="36">
        <f>BH15+BH16+BH17+BH18+BH19+BH20+BH21+BH22+BH23+BH24+BH25+BH26</f>
      </c>
      <c r="BI27" s="36">
        <f>BI15+BI16+BI17+BI18+BI19+BI20+BI21+BI22+BI23+BI24+BI25+BI26</f>
      </c>
      <c r="BJ27" s="36">
        <f>BJ15+BJ16+BJ17+BJ18+BJ19+BJ20+BJ21+BJ22+BJ23+BJ24+BJ25+BJ26</f>
      </c>
      <c r="BK27" s="36">
        <f>BK15+BK16+BK17+BK18+BK19+BK20+BK21+BK22+BK23+BK24+BK25+BK26</f>
      </c>
      <c r="BL27" s="36">
        <f>BL15+BL16+BL17+BL18+BL19+BL20+BL21+BL22+BL23+BL24+BL25+BL26</f>
      </c>
      <c r="BM27" s="36">
        <f>BM15+BM16+BM17+BM18+BM19+BM20+BM21+BM22+BM23+BM24+BM25+BM26</f>
      </c>
      <c r="BN27" s="36">
        <f>BN15+BN16+BN17+BN18+BN19+BN20+BN21+BN22+BN23+BN24+BN25+BN26</f>
      </c>
      <c r="BO27" s="36">
        <f>BO15+BO16+BO17+BO18+BO19+BO20+BO21+BO22+BO23+BO24+BO25+BO26</f>
      </c>
      <c r="BP27" s="36">
        <f>BP15+BP16+BP17+BP18+BP19+BP20+BP21+BP22+BP23+BP24+BP25+BP26</f>
      </c>
      <c r="BQ27" s="36">
        <f>BQ15+BQ16+BQ17+BQ18+BQ19+BQ20+BQ21+BQ22+BQ23+BQ24+BQ25+BQ26</f>
      </c>
      <c r="BR27" s="36">
        <f>BR15+BR16+BR17+BR18+BR19+BR20+BR21+BR22+BR23+BR24+BR25+BR26</f>
      </c>
      <c r="BS27" s="36">
        <f>BS15+BS16+BS17+BS18+BS19+BS20+BS21+BS22+BS23+BS24+BS25+BS26</f>
      </c>
      <c r="BT27" s="36">
        <f>BT15+BT16+BT17+BT18+BT19+BT20+BT21+BT22+BT23+BT24+BT25+BT26</f>
      </c>
      <c r="BU27" s="36">
        <f>BU15+BU16+BU17+BU18+BU19+BU20+BU21+BU22+BU23+BU24+BU25+BU26</f>
      </c>
      <c r="BV27" s="36">
        <f>BV15+BV16+BV17+BV18+BV19+BV20+BV21+BV22+BV23+BV24+BV25+BV26</f>
      </c>
      <c r="BW27" s="36">
        <f>BW15+BW16+BW17+BW18+BW19+BW20+BW21+BW22+BW23+BW24+BW25+BW26</f>
      </c>
      <c r="BX27" s="36">
        <f>BX15+BX16+BX17+BX18+BX19+BX20+BX21+BX22+BX23+BX24+BX25+BX26</f>
      </c>
      <c r="BY27" s="36">
        <f>BY15+BY16+BY17+BY18+BY19+BY20+BY21+BY22+BY23+BY24+BY25+BY26</f>
      </c>
      <c r="BZ27" s="36">
        <f>BZ15+BZ16+BZ17+BZ18+BZ19+BZ20+BZ21+BZ22+BZ23+BZ24+BZ25+BZ26</f>
      </c>
      <c r="CA27" s="36">
        <f>CA15+CA16+CA17+CA18+CA19+CA20+CA21+CA22+CA23+CA24+CA25+CA26</f>
      </c>
      <c r="CB27" s="36">
        <f>CB15+CB16+CB17+CB18+CB19+CB20+CB21+CB22+CB23+CB24+CB25+CB26</f>
      </c>
      <c r="CC27" s="36">
        <f>CC15+CC16+CC17+CC18+CC19+CC20+CC21+CC22+CC23+CC24+CC25+CC26</f>
      </c>
      <c r="CD27" s="36">
        <f>CD15+CD16+CD17+CD18+CD19+CD20+CD21+CD22+CD23+CD24+CD25+CD26</f>
      </c>
      <c r="CE27" s="36">
        <f>CE15+CE16+CE17+CE18+CE19+CE20+CE21+CE22+CE23+CE24+CE25+CE26</f>
      </c>
      <c r="CF27" s="36">
        <f>CF15+CF16+CF17+CF18+CF19+CF20+CF21+CF22+CF23+CF24+CF25+CF26</f>
      </c>
      <c r="CG27" s="36">
        <f>CG15+CG16+CG17+CG18+CG19+CG20+CG21+CG22+CG23+CG24+CG25+CG26</f>
      </c>
      <c r="CH27" s="36">
        <f>CH15+CH16+CH17+CH18+CH19+CH20+CH21+CH22+CH23+CH24+CH25+CH26</f>
      </c>
      <c r="CI27" s="36">
        <f>CI15+CI16+CI17+CI18+CI19+CI20+CI21+CI22+CI23+CI24+CI25+CI26</f>
      </c>
      <c r="CJ27" s="36">
        <f>CJ15+CJ16+CJ17+CJ18+CJ19+CJ20+CJ21+CJ22+CJ23+CJ24+CJ25+CJ26</f>
      </c>
    </row>
    <row r="28" spans="1:88" s="35" customFormat="1" x14ac:dyDescent="0.25">
      <c r="A28" s="35" t="s">
        <v>73</v>
      </c>
      <c r="B28" s="35" t="s">
        <v>348</v>
      </c>
      <c r="D28" s="36">
        <f>SUM(E28:CJ28)</f>
      </c>
      <c r="E28" s="36">
        <f>E2+E3+E4+E5+E6+E7+E8+E9+E10+E11+E12+E13+E15+E16+E17+E18+E19+E20+E21+E22+E23+E24+E25+E26</f>
      </c>
      <c r="F28" s="36">
        <f>F2+F3+F4+F5+F6+F7+F8+F9+F10+F11+F12+F13+F15+F16+F17+F18+F19+F20+F21+F22+F23+F24+F25+F26</f>
      </c>
      <c r="G28" s="36">
        <f>G2+G3+G4+G5+G6+G7+G8+G9+G10+G11+G12+G13+G15+G16+G17+G18+G19+G20+G21+G22+G23+G24+G25+G26</f>
      </c>
      <c r="H28" s="36">
        <f>H2+H3+H4+H5+H6+H7+H8+H9+H10+H11+H12+H13+H15+H16+H17+H18+H19+H20+H21+H22+H23+H24+H25+H26</f>
      </c>
      <c r="I28" s="36">
        <f>I2+I3+I4+I5+I6+I7+I8+I9+I10+I11+I12+I13+I15+I16+I17+I18+I19+I20+I21+I22+I23+I24+I25+I26</f>
      </c>
      <c r="J28" s="36">
        <f>J2+J3+J4+J5+J6+J7+J8+J9+J10+J11+J12+J13+J15+J16+J17+J18+J19+J20+J21+J22+J23+J24+J25+J26</f>
      </c>
      <c r="K28" s="36">
        <f>K2+K3+K4+K5+K6+K7+K8+K9+K10+K11+K12+K13+K15+K16+K17+K18+K19+K20+K21+K22+K23+K24+K25+K26</f>
      </c>
      <c r="L28" s="36">
        <f>L2+L3+L4+L5+L6+L7+L8+L9+L10+L11+L12+L13+L15+L16+L17+L18+L19+L20+L21+L22+L23+L24+L25+L26</f>
      </c>
      <c r="M28" s="36">
        <f>M2+M3+M4+M5+M6+M7+M8+M9+M10+M11+M12+M13+M15+M16+M17+M18+M19+M20+M21+M22+M23+M24+M25+M26</f>
      </c>
      <c r="N28" s="36">
        <f>N2+N3+N4+N5+N6+N7+N8+N9+N10+N11+N12+N13+N15+N16+N17+N18+N19+N20+N21+N22+N23+N24+N25+N26</f>
      </c>
      <c r="O28" s="36">
        <f>O2+O3+O4+O5+O6+O7+O8+O9+O10+O11+O12+O13+O15+O16+O17+O18+O19+O20+O21+O22+O23+O24+O25+O26</f>
      </c>
      <c r="P28" s="36">
        <f>P2+P3+P4+P5+P6+P7+P8+P9+P10+P11+P12+P13+P15+P16+P17+P18+P19+P20+P21+P22+P23+P24+P25+P26</f>
      </c>
      <c r="Q28" s="36">
        <f>Q2+Q3+Q4+Q5+Q6+Q7+Q8+Q9+Q10+Q11+Q12+Q13+Q15+Q16+Q17+Q18+Q19+Q20+Q21+Q22+Q23+Q24+Q25+Q26</f>
      </c>
      <c r="R28" s="36">
        <f>R2+R3+R4+R5+R6+R7+R8+R9+R10+R11+R12+R13+R15+R16+R17+R18+R19+R20+R21+R22+R23+R24+R25+R26</f>
      </c>
      <c r="S28" s="36">
        <f>S2+S3+S4+S5+S6+S7+S8+S9+S10+S11+S12+S13+S15+S16+S17+S18+S19+S20+S21+S22+S23+S24+S25+S26</f>
      </c>
      <c r="T28" s="36">
        <f>T2+T3+T4+T5+T6+T7+T8+T9+T10+T11+T12+T13+T15+T16+T17+T18+T19+T20+T21+T22+T23+T24+T25+T26</f>
      </c>
      <c r="U28" s="36">
        <f>U2+U3+U4+U5+U6+U7+U8+U9+U10+U11+U12+U13+U15+U16+U17+U18+U19+U20+U21+U22+U23+U24+U25+U26</f>
      </c>
      <c r="V28" s="36">
        <f>V2+V3+V4+V5+V6+V7+V8+V9+V10+V11+V12+V13+V15+V16+V17+V18+V19+V20+V21+V22+V23+V24+V25+V26</f>
      </c>
      <c r="W28" s="36">
        <f>W2+W3+W4+W5+W6+W7+W8+W9+W10+W11+W12+W13+W15+W16+W17+W18+W19+W20+W21+W22+W23+W24+W25+W26</f>
      </c>
      <c r="X28" s="36">
        <f>X2+X3+X4+X5+X6+X7+X8+X9+X10+X11+X12+X13+X15+X16+X17+X18+X19+X20+X21+X22+X23+X24+X25+X26</f>
      </c>
      <c r="Y28" s="36">
        <f>Y2+Y3+Y4+Y5+Y6+Y7+Y8+Y9+Y10+Y11+Y12+Y13+Y15+Y16+Y17+Y18+Y19+Y20+Y21+Y22+Y23+Y24+Y25+Y26</f>
      </c>
      <c r="Z28" s="36">
        <f>Z2+Z3+Z4+Z5+Z6+Z7+Z8+Z9+Z10+Z11+Z12+Z13+Z15+Z16+Z17+Z18+Z19+Z20+Z21+Z22+Z23+Z24+Z25+Z26</f>
      </c>
      <c r="AA28" s="36">
        <f>AA2+AA3+AA4+AA5+AA6+AA7+AA8+AA9+AA10+AA11+AA12+AA13+AA15+AA16+AA17+AA18+AA19+AA20+AA21+AA22+AA23+AA24+AA25+AA26</f>
      </c>
      <c r="AB28" s="36">
        <f>AB2+AB3+AB4+AB5+AB6+AB7+AB8+AB9+AB10+AB11+AB12+AB13+AB15+AB16+AB17+AB18+AB19+AB20+AB21+AB22+AB23+AB24+AB25+AB26</f>
      </c>
      <c r="AC28" s="36">
        <f>AC2+AC3+AC4+AC5+AC6+AC7+AC8+AC9+AC10+AC11+AC12+AC13+AC15+AC16+AC17+AC18+AC19+AC20+AC21+AC22+AC23+AC24+AC25+AC26</f>
      </c>
      <c r="AD28" s="36">
        <f>AD2+AD3+AD4+AD5+AD6+AD7+AD8+AD9+AD10+AD11+AD12+AD13+AD15+AD16+AD17+AD18+AD19+AD20+AD21+AD22+AD23+AD24+AD25+AD26</f>
      </c>
      <c r="AE28" s="36">
        <f>AE2+AE3+AE4+AE5+AE6+AE7+AE8+AE9+AE10+AE11+AE12+AE13+AE15+AE16+AE17+AE18+AE19+AE20+AE21+AE22+AE23+AE24+AE25+AE26</f>
      </c>
      <c r="AF28" s="36">
        <f>AF2+AF3+AF4+AF5+AF6+AF7+AF8+AF9+AF10+AF11+AF12+AF13+AF15+AF16+AF17+AF18+AF19+AF20+AF21+AF22+AF23+AF24+AF25+AF26</f>
      </c>
      <c r="AG28" s="36">
        <f>AG2+AG3+AG4+AG5+AG6+AG7+AG8+AG9+AG10+AG11+AG12+AG13+AG15+AG16+AG17+AG18+AG19+AG20+AG21+AG22+AG23+AG24+AG25+AG26</f>
      </c>
      <c r="AH28" s="36">
        <f>AH2+AH3+AH4+AH5+AH6+AH7+AH8+AH9+AH10+AH11+AH12+AH13+AH15+AH16+AH17+AH18+AH19+AH20+AH21+AH22+AH23+AH24+AH25+AH26</f>
      </c>
      <c r="AI28" s="36">
        <f>AI2+AI3+AI4+AI5+AI6+AI7+AI8+AI9+AI10+AI11+AI12+AI13+AI15+AI16+AI17+AI18+AI19+AI20+AI21+AI22+AI23+AI24+AI25+AI26</f>
      </c>
      <c r="AJ28" s="36">
        <f>AJ2+AJ3+AJ4+AJ5+AJ6+AJ7+AJ8+AJ9+AJ10+AJ11+AJ12+AJ13+AJ15+AJ16+AJ17+AJ18+AJ19+AJ20+AJ21+AJ22+AJ23+AJ24+AJ25+AJ26</f>
      </c>
      <c r="AK28" s="36">
        <f>AK2+AK3+AK4+AK5+AK6+AK7+AK8+AK9+AK10+AK11+AK12+AK13+AK15+AK16+AK17+AK18+AK19+AK20+AK21+AK22+AK23+AK24+AK25+AK26</f>
      </c>
      <c r="AL28" s="36">
        <f>AL2+AL3+AL4+AL5+AL6+AL7+AL8+AL9+AL10+AL11+AL12+AL13+AL15+AL16+AL17+AL18+AL19+AL20+AL21+AL22+AL23+AL24+AL25+AL26</f>
      </c>
      <c r="AM28" s="36">
        <f>AM2+AM3+AM4+AM5+AM6+AM7+AM8+AM9+AM10+AM11+AM12+AM13+AM15+AM16+AM17+AM18+AM19+AM20+AM21+AM22+AM23+AM24+AM25+AM26</f>
      </c>
      <c r="AN28" s="36">
        <f>AN2+AN3+AN4+AN5+AN6+AN7+AN8+AN9+AN10+AN11+AN12+AN13+AN15+AN16+AN17+AN18+AN19+AN20+AN21+AN22+AN23+AN24+AN25+AN26</f>
      </c>
      <c r="AO28" s="36">
        <f>AO2+AO3+AO4+AO5+AO6+AO7+AO8+AO9+AO10+AO11+AO12+AO13+AO15+AO16+AO17+AO18+AO19+AO20+AO21+AO22+AO23+AO24+AO25+AO26</f>
      </c>
      <c r="AP28" s="36">
        <f>AP2+AP3+AP4+AP5+AP6+AP7+AP8+AP9+AP10+AP11+AP12+AP13+AP15+AP16+AP17+AP18+AP19+AP20+AP21+AP22+AP23+AP24+AP25+AP26</f>
      </c>
      <c r="AQ28" s="36">
        <f>AQ2+AQ3+AQ4+AQ5+AQ6+AQ7+AQ8+AQ9+AQ10+AQ11+AQ12+AQ13+AQ15+AQ16+AQ17+AQ18+AQ19+AQ20+AQ21+AQ22+AQ23+AQ24+AQ25+AQ26</f>
      </c>
      <c r="AR28" s="36">
        <f>AR2+AR3+AR4+AR5+AR6+AR7+AR8+AR9+AR10+AR11+AR12+AR13+AR15+AR16+AR17+AR18+AR19+AR20+AR21+AR22+AR23+AR24+AR25+AR26</f>
      </c>
      <c r="AS28" s="36">
        <f>AS2+AS3+AS4+AS5+AS6+AS7+AS8+AS9+AS10+AS11+AS12+AS13+AS15+AS16+AS17+AS18+AS19+AS20+AS21+AS22+AS23+AS24+AS25+AS26</f>
      </c>
      <c r="AT28" s="36">
        <f>AT2+AT3+AT4+AT5+AT6+AT7+AT8+AT9+AT10+AT11+AT12+AT13+AT15+AT16+AT17+AT18+AT19+AT20+AT21+AT22+AT23+AT24+AT25+AT26</f>
      </c>
      <c r="AU28" s="36">
        <f>AU2+AU3+AU4+AU5+AU6+AU7+AU8+AU9+AU10+AU11+AU12+AU13+AU15+AU16+AU17+AU18+AU19+AU20+AU21+AU22+AU23+AU24+AU25+AU26</f>
      </c>
      <c r="AV28" s="36">
        <f>AV2+AV3+AV4+AV5+AV6+AV7+AV8+AV9+AV10+AV11+AV12+AV13+AV15+AV16+AV17+AV18+AV19+AV20+AV21+AV22+AV23+AV24+AV25+AV26</f>
      </c>
      <c r="AW28" s="36">
        <f>AW2+AW3+AW4+AW5+AW6+AW7+AW8+AW9+AW10+AW11+AW12+AW13+AW15+AW16+AW17+AW18+AW19+AW20+AW21+AW22+AW23+AW24+AW25+AW26</f>
      </c>
      <c r="AX28" s="36">
        <f>AX2+AX3+AX4+AX5+AX6+AX7+AX8+AX9+AX10+AX11+AX12+AX13+AX15+AX16+AX17+AX18+AX19+AX20+AX21+AX22+AX23+AX24+AX25+AX26</f>
      </c>
      <c r="AY28" s="36">
        <f>AY2+AY3+AY4+AY5+AY6+AY7+AY8+AY9+AY10+AY11+AY12+AY13+AY15+AY16+AY17+AY18+AY19+AY20+AY21+AY22+AY23+AY24+AY25+AY26</f>
      </c>
      <c r="AZ28" s="36">
        <f>AZ2+AZ3+AZ4+AZ5+AZ6+AZ7+AZ8+AZ9+AZ10+AZ11+AZ12+AZ13+AZ15+AZ16+AZ17+AZ18+AZ19+AZ20+AZ21+AZ22+AZ23+AZ24+AZ25+AZ26</f>
      </c>
      <c r="BA28" s="36">
        <f>BA2+BA3+BA4+BA5+BA6+BA7+BA8+BA9+BA10+BA11+BA12+BA13+BA15+BA16+BA17+BA18+BA19+BA20+BA21+BA22+BA23+BA24+BA25+BA26</f>
      </c>
      <c r="BB28" s="36">
        <f>BB2+BB3+BB4+BB5+BB6+BB7+BB8+BB9+BB10+BB11+BB12+BB13+BB15+BB16+BB17+BB18+BB19+BB20+BB21+BB22+BB23+BB24+BB25+BB26</f>
      </c>
      <c r="BC28" s="36">
        <f>BC2+BC3+BC4+BC5+BC6+BC7+BC8+BC9+BC10+BC11+BC12+BC13+BC15+BC16+BC17+BC18+BC19+BC20+BC21+BC22+BC23+BC24+BC25+BC26</f>
      </c>
      <c r="BD28" s="36">
        <f>BD2+BD3+BD4+BD5+BD6+BD7+BD8+BD9+BD10+BD11+BD12+BD13+BD15+BD16+BD17+BD18+BD19+BD20+BD21+BD22+BD23+BD24+BD25+BD26</f>
      </c>
      <c r="BE28" s="36">
        <f>BE2+BE3+BE4+BE5+BE6+BE7+BE8+BE9+BE10+BE11+BE12+BE13+BE15+BE16+BE17+BE18+BE19+BE20+BE21+BE22+BE23+BE24+BE25+BE26</f>
      </c>
      <c r="BF28" s="36">
        <f>BF2+BF3+BF4+BF5+BF6+BF7+BF8+BF9+BF10+BF11+BF12+BF13+BF15+BF16+BF17+BF18+BF19+BF20+BF21+BF22+BF23+BF24+BF25+BF26</f>
      </c>
      <c r="BG28" s="36">
        <f>BG2+BG3+BG4+BG5+BG6+BG7+BG8+BG9+BG10+BG11+BG12+BG13+BG15+BG16+BG17+BG18+BG19+BG20+BG21+BG22+BG23+BG24+BG25+BG26</f>
      </c>
      <c r="BH28" s="36">
        <f>BH2+BH3+BH4+BH5+BH6+BH7+BH8+BH9+BH10+BH11+BH12+BH13+BH15+BH16+BH17+BH18+BH19+BH20+BH21+BH22+BH23+BH24+BH25+BH26</f>
      </c>
      <c r="BI28" s="36">
        <f>BI2+BI3+BI4+BI5+BI6+BI7+BI8+BI9+BI10+BI11+BI12+BI13+BI15+BI16+BI17+BI18+BI19+BI20+BI21+BI22+BI23+BI24+BI25+BI26</f>
      </c>
      <c r="BJ28" s="36">
        <f>BJ2+BJ3+BJ4+BJ5+BJ6+BJ7+BJ8+BJ9+BJ10+BJ11+BJ12+BJ13+BJ15+BJ16+BJ17+BJ18+BJ19+BJ20+BJ21+BJ22+BJ23+BJ24+BJ25+BJ26</f>
      </c>
      <c r="BK28" s="36">
        <f>BK2+BK3+BK4+BK5+BK6+BK7+BK8+BK9+BK10+BK11+BK12+BK13+BK15+BK16+BK17+BK18+BK19+BK20+BK21+BK22+BK23+BK24+BK25+BK26</f>
      </c>
      <c r="BL28" s="36">
        <f>BL2+BL3+BL4+BL5+BL6+BL7+BL8+BL9+BL10+BL11+BL12+BL13+BL15+BL16+BL17+BL18+BL19+BL20+BL21+BL22+BL23+BL24+BL25+BL26</f>
      </c>
      <c r="BM28" s="36">
        <f>BM2+BM3+BM4+BM5+BM6+BM7+BM8+BM9+BM10+BM11+BM12+BM13+BM15+BM16+BM17+BM18+BM19+BM20+BM21+BM22+BM23+BM24+BM25+BM26</f>
      </c>
      <c r="BN28" s="36">
        <f>BN2+BN3+BN4+BN5+BN6+BN7+BN8+BN9+BN10+BN11+BN12+BN13+BN15+BN16+BN17+BN18+BN19+BN20+BN21+BN22+BN23+BN24+BN25+BN26</f>
      </c>
      <c r="BO28" s="36">
        <f>BO2+BO3+BO4+BO5+BO6+BO7+BO8+BO9+BO10+BO11+BO12+BO13+BO15+BO16+BO17+BO18+BO19+BO20+BO21+BO22+BO23+BO24+BO25+BO26</f>
      </c>
      <c r="BP28" s="36">
        <f>BP2+BP3+BP4+BP5+BP6+BP7+BP8+BP9+BP10+BP11+BP12+BP13+BP15+BP16+BP17+BP18+BP19+BP20+BP21+BP22+BP23+BP24+BP25+BP26</f>
      </c>
      <c r="BQ28" s="36">
        <f>BQ2+BQ3+BQ4+BQ5+BQ6+BQ7+BQ8+BQ9+BQ10+BQ11+BQ12+BQ13+BQ15+BQ16+BQ17+BQ18+BQ19+BQ20+BQ21+BQ22+BQ23+BQ24+BQ25+BQ26</f>
      </c>
      <c r="BR28" s="36">
        <f>BR2+BR3+BR4+BR5+BR6+BR7+BR8+BR9+BR10+BR11+BR12+BR13+BR15+BR16+BR17+BR18+BR19+BR20+BR21+BR22+BR23+BR24+BR25+BR26</f>
      </c>
      <c r="BS28" s="36">
        <f>BS2+BS3+BS4+BS5+BS6+BS7+BS8+BS9+BS10+BS11+BS12+BS13+BS15+BS16+BS17+BS18+BS19+BS20+BS21+BS22+BS23+BS24+BS25+BS26</f>
      </c>
      <c r="BT28" s="36">
        <f>BT2+BT3+BT4+BT5+BT6+BT7+BT8+BT9+BT10+BT11+BT12+BT13+BT15+BT16+BT17+BT18+BT19+BT20+BT21+BT22+BT23+BT24+BT25+BT26</f>
      </c>
      <c r="BU28" s="36">
        <f>BU2+BU3+BU4+BU5+BU6+BU7+BU8+BU9+BU10+BU11+BU12+BU13+BU15+BU16+BU17+BU18+BU19+BU20+BU21+BU22+BU23+BU24+BU25+BU26</f>
      </c>
      <c r="BV28" s="36">
        <f>BV2+BV3+BV4+BV5+BV6+BV7+BV8+BV9+BV10+BV11+BV12+BV13+BV15+BV16+BV17+BV18+BV19+BV20+BV21+BV22+BV23+BV24+BV25+BV26</f>
      </c>
      <c r="BW28" s="36">
        <f>BW2+BW3+BW4+BW5+BW6+BW7+BW8+BW9+BW10+BW11+BW12+BW13+BW15+BW16+BW17+BW18+BW19+BW20+BW21+BW22+BW23+BW24+BW25+BW26</f>
      </c>
      <c r="BX28" s="36">
        <f>BX2+BX3+BX4+BX5+BX6+BX7+BX8+BX9+BX10+BX11+BX12+BX13+BX15+BX16+BX17+BX18+BX19+BX20+BX21+BX22+BX23+BX24+BX25+BX26</f>
      </c>
      <c r="BY28" s="36">
        <f>BY2+BY3+BY4+BY5+BY6+BY7+BY8+BY9+BY10+BY11+BY12+BY13+BY15+BY16+BY17+BY18+BY19+BY20+BY21+BY22+BY23+BY24+BY25+BY26</f>
      </c>
      <c r="BZ28" s="36">
        <f>BZ2+BZ3+BZ4+BZ5+BZ6+BZ7+BZ8+BZ9+BZ10+BZ11+BZ12+BZ13+BZ15+BZ16+BZ17+BZ18+BZ19+BZ20+BZ21+BZ22+BZ23+BZ24+BZ25+BZ26</f>
      </c>
      <c r="CA28" s="36">
        <f>CA2+CA3+CA4+CA5+CA6+CA7+CA8+CA9+CA10+CA11+CA12+CA13+CA15+CA16+CA17+CA18+CA19+CA20+CA21+CA22+CA23+CA24+CA25+CA26</f>
      </c>
      <c r="CB28" s="36">
        <f>CB2+CB3+CB4+CB5+CB6+CB7+CB8+CB9+CB10+CB11+CB12+CB13+CB15+CB16+CB17+CB18+CB19+CB20+CB21+CB22+CB23+CB24+CB25+CB26</f>
      </c>
      <c r="CC28" s="36">
        <f>CC2+CC3+CC4+CC5+CC6+CC7+CC8+CC9+CC10+CC11+CC12+CC13+CC15+CC16+CC17+CC18+CC19+CC20+CC21+CC22+CC23+CC24+CC25+CC26</f>
      </c>
      <c r="CD28" s="36">
        <f>CD2+CD3+CD4+CD5+CD6+CD7+CD8+CD9+CD10+CD11+CD12+CD13+CD15+CD16+CD17+CD18+CD19+CD20+CD21+CD22+CD23+CD24+CD25+CD26</f>
      </c>
      <c r="CE28" s="36">
        <f>CE2+CE3+CE4+CE5+CE6+CE7+CE8+CE9+CE10+CE11+CE12+CE13+CE15+CE16+CE17+CE18+CE19+CE20+CE21+CE22+CE23+CE24+CE25+CE26</f>
      </c>
      <c r="CF28" s="36">
        <f>CF2+CF3+CF4+CF5+CF6+CF7+CF8+CF9+CF10+CF11+CF12+CF13+CF15+CF16+CF17+CF18+CF19+CF20+CF21+CF22+CF23+CF24+CF25+CF26</f>
      </c>
      <c r="CG28" s="36">
        <f>CG2+CG3+CG4+CG5+CG6+CG7+CG8+CG9+CG10+CG11+CG12+CG13+CG15+CG16+CG17+CG18+CG19+CG20+CG21+CG22+CG23+CG24+CG25+CG26</f>
      </c>
      <c r="CH28" s="36">
        <f>CH2+CH3+CH4+CH5+CH6+CH7+CH8+CH9+CH10+CH11+CH12+CH13+CH15+CH16+CH17+CH18+CH19+CH20+CH21+CH22+CH23+CH24+CH25+CH26</f>
      </c>
      <c r="CI28" s="36">
        <f>CI2+CI3+CI4+CI5+CI6+CI7+CI8+CI9+CI10+CI11+CI12+CI13+CI15+CI16+CI17+CI18+CI19+CI20+CI21+CI22+CI23+CI24+CI25+CI26</f>
      </c>
      <c r="CJ28" s="36">
        <f>CJ2+CJ3+CJ4+CJ5+CJ6+CJ7+CJ8+CJ9+CJ10+CJ11+CJ12+CJ13+CJ15+CJ16+CJ17+CJ18+CJ19+CJ20+CJ21+CJ22+CJ23+CJ24+CJ25+CJ26</f>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Executive Summary</vt:lpstr>
      <vt:lpstr>Sources &amp; Uses</vt:lpstr>
      <vt:lpstr>Yearly</vt:lpstr>
      <vt:lpstr>Quarterly</vt:lpstr>
      <vt:lpstr>Monthly</vt:lpstr>
      <vt:lpstr>Acquisition</vt:lpstr>
      <vt:lpstr>Construction</vt:lpstr>
      <vt:lpstr>Revenue</vt:lpstr>
      <vt:lpstr>OpEx</vt:lpstr>
      <vt:lpstr>P&amp;L</vt:lpstr>
      <vt:lpstr>Balance Sheet</vt:lpstr>
      <vt:lpstr>Waterfall</vt:lpstr>
      <vt:lpstr>Amortization</vt:lpstr>
      <vt:lpstr>Inputs</vt:lpstr>
      <vt:lpstr>Timelines</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OneStopReal</dc:creator>
  <dc:title/>
  <dc:subject/>
  <dc:description/>
  <cp:keywords/>
  <cp:category/>
  <cp:lastModifiedBy>Unknown</cp:lastModifiedBy>
  <dcterms:created xsi:type="dcterms:W3CDTF">2026-03-24T11:32:19Z</dcterms:created>
  <dcterms:modified xsi:type="dcterms:W3CDTF">2026-03-24T11:32:19Z</dcterms:modified>
</cp:coreProperties>
</file>